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85" windowWidth="24555" windowHeight="11505" activeTab="1"/>
  </bookViews>
  <sheets>
    <sheet name="temps passé" sheetId="2" r:id="rId1"/>
    <sheet name="moyens utilisés" sheetId="1" r:id="rId2"/>
  </sheets>
  <definedNames>
    <definedName name="_xlnm.Print_Area" localSheetId="1">'moyens utilisés'!$A$1:$F$28</definedName>
  </definedNames>
  <calcPr calcId="125725"/>
</workbook>
</file>

<file path=xl/calcChain.xml><?xml version="1.0" encoding="utf-8"?>
<calcChain xmlns="http://schemas.openxmlformats.org/spreadsheetml/2006/main">
  <c r="F25" i="2"/>
  <c r="G25"/>
  <c r="H25"/>
  <c r="I25"/>
  <c r="J25"/>
  <c r="K25"/>
  <c r="L25"/>
  <c r="F26"/>
  <c r="G26"/>
  <c r="H26"/>
  <c r="I26"/>
  <c r="J26"/>
  <c r="K26"/>
  <c r="L26"/>
  <c r="F27"/>
  <c r="G27"/>
  <c r="H27"/>
  <c r="I27"/>
  <c r="J27"/>
  <c r="K27"/>
  <c r="L27"/>
  <c r="F28"/>
  <c r="G28"/>
  <c r="H28"/>
  <c r="I28"/>
  <c r="J28"/>
  <c r="K28"/>
  <c r="L28"/>
  <c r="F29"/>
  <c r="G29"/>
  <c r="H29"/>
  <c r="I29"/>
  <c r="J29"/>
  <c r="K29"/>
  <c r="L29"/>
  <c r="F30"/>
  <c r="G30"/>
  <c r="H30"/>
  <c r="I30"/>
  <c r="J30"/>
  <c r="K30"/>
  <c r="L30"/>
  <c r="F31"/>
  <c r="G31"/>
  <c r="H31"/>
  <c r="I31"/>
  <c r="J31"/>
  <c r="K31"/>
  <c r="L31"/>
  <c r="F32"/>
  <c r="G32"/>
  <c r="H32"/>
  <c r="I32"/>
  <c r="J32"/>
  <c r="K32"/>
  <c r="L32"/>
  <c r="F33"/>
  <c r="G33"/>
  <c r="H33"/>
  <c r="I33"/>
  <c r="J33"/>
  <c r="K33"/>
  <c r="L33"/>
  <c r="F34"/>
  <c r="G34"/>
  <c r="H34"/>
  <c r="I34"/>
  <c r="J34"/>
  <c r="K34"/>
  <c r="L34"/>
  <c r="F35"/>
  <c r="G35"/>
  <c r="H35"/>
  <c r="I35"/>
  <c r="J35"/>
  <c r="K35"/>
  <c r="L35"/>
  <c r="F36"/>
  <c r="G36"/>
  <c r="H36"/>
  <c r="I36"/>
  <c r="J36"/>
  <c r="K36"/>
  <c r="L36"/>
  <c r="F37"/>
  <c r="G37"/>
  <c r="H37"/>
  <c r="I37"/>
  <c r="J37"/>
  <c r="K37"/>
  <c r="L37"/>
  <c r="F38"/>
  <c r="G38"/>
  <c r="H38"/>
  <c r="I38"/>
  <c r="J38"/>
  <c r="K38"/>
  <c r="L38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F41" s="1"/>
  <c r="D41"/>
  <c r="E41"/>
  <c r="G41"/>
  <c r="H41"/>
  <c r="I41"/>
  <c r="J41"/>
  <c r="K41"/>
  <c r="L41"/>
  <c r="B42"/>
  <c r="C42"/>
  <c r="F42" s="1"/>
  <c r="D42"/>
  <c r="E42"/>
  <c r="G42"/>
  <c r="H42"/>
  <c r="I42"/>
  <c r="J42"/>
  <c r="K42"/>
  <c r="L42"/>
  <c r="B43"/>
  <c r="C43"/>
  <c r="D43"/>
  <c r="E43"/>
  <c r="F43"/>
  <c r="G43"/>
  <c r="H43"/>
  <c r="I43"/>
  <c r="J43"/>
  <c r="K43"/>
  <c r="L43"/>
  <c r="K52"/>
  <c r="K53"/>
  <c r="K54"/>
  <c r="K55"/>
  <c r="K56"/>
  <c r="K57"/>
  <c r="K58"/>
  <c r="K59"/>
  <c r="K60"/>
  <c r="K61"/>
  <c r="K62"/>
  <c r="K63"/>
  <c r="K64"/>
  <c r="K65"/>
  <c r="B66"/>
  <c r="C66"/>
  <c r="D66"/>
  <c r="E66"/>
  <c r="F66"/>
  <c r="G66"/>
  <c r="H66"/>
  <c r="I66"/>
  <c r="J66"/>
  <c r="K66"/>
  <c r="B67"/>
  <c r="C67"/>
  <c r="D67"/>
  <c r="E67"/>
  <c r="F67"/>
  <c r="G67"/>
  <c r="H67"/>
  <c r="I67"/>
  <c r="J67"/>
  <c r="K67"/>
  <c r="B68"/>
  <c r="C68"/>
  <c r="D68"/>
  <c r="E68"/>
  <c r="F68"/>
  <c r="G68"/>
  <c r="H68"/>
  <c r="I68"/>
  <c r="J68"/>
  <c r="K68"/>
  <c r="B69"/>
  <c r="C69"/>
  <c r="D69"/>
  <c r="E69"/>
  <c r="F69"/>
  <c r="G69"/>
  <c r="H69"/>
  <c r="I69"/>
  <c r="J69"/>
  <c r="K69"/>
  <c r="B70"/>
  <c r="C70"/>
  <c r="D70"/>
  <c r="E70"/>
  <c r="F70"/>
  <c r="G70"/>
  <c r="H70"/>
  <c r="I70"/>
  <c r="J70"/>
  <c r="K70"/>
  <c r="E26" i="1"/>
  <c r="D26"/>
  <c r="C26"/>
  <c r="B26"/>
</calcChain>
</file>

<file path=xl/sharedStrings.xml><?xml version="1.0" encoding="utf-8"?>
<sst xmlns="http://schemas.openxmlformats.org/spreadsheetml/2006/main" count="108" uniqueCount="81">
  <si>
    <t>Marche à pied</t>
  </si>
  <si>
    <t>Deux roues moteur</t>
  </si>
  <si>
    <t>Voiture</t>
  </si>
  <si>
    <t>Plusieurs modes</t>
  </si>
  <si>
    <t>Transport collectif</t>
  </si>
  <si>
    <t>Primaire, maternelle</t>
  </si>
  <si>
    <t>Collège</t>
  </si>
  <si>
    <t>Lycée</t>
  </si>
  <si>
    <t>Université</t>
  </si>
  <si>
    <t>A pied, vélo</t>
  </si>
  <si>
    <t>Véhicule parents</t>
  </si>
  <si>
    <t>Karuia, Carsud, Transco</t>
  </si>
  <si>
    <t>Transport privé et VLC</t>
  </si>
  <si>
    <t>Véhicule personnel ou autre</t>
  </si>
  <si>
    <t>Source : Enquête Ménage-Logement-Déplacement SIGN-ISEE 2013</t>
  </si>
  <si>
    <t>Ensemble</t>
  </si>
  <si>
    <t>Temps</t>
  </si>
  <si>
    <t>unité : nombre</t>
  </si>
  <si>
    <t>Grand Nouméa</t>
  </si>
  <si>
    <t>Païta</t>
  </si>
  <si>
    <t>Mont-Dore</t>
  </si>
  <si>
    <t>Dumbéa</t>
  </si>
  <si>
    <t>Nouméa</t>
  </si>
  <si>
    <t>Paita Nord</t>
  </si>
  <si>
    <t>Païta Sud</t>
  </si>
  <si>
    <t>Mont Dore Littoral</t>
  </si>
  <si>
    <t>Mont Dore périurbain</t>
  </si>
  <si>
    <t>Mont Dore urbain</t>
  </si>
  <si>
    <t>Dumbéa Nord</t>
  </si>
  <si>
    <t>Dumbéa Sud Ouest</t>
  </si>
  <si>
    <t>Dumbéa Sud Est</t>
  </si>
  <si>
    <t>Nouméa Nord Est</t>
  </si>
  <si>
    <t>Nouméa Nord Ouest</t>
  </si>
  <si>
    <t>Nouméa VDC</t>
  </si>
  <si>
    <t>Nouméa Centre Est</t>
  </si>
  <si>
    <t>Nouméa Centre Ouest</t>
  </si>
  <si>
    <t>Nouméa Sud</t>
  </si>
  <si>
    <t>8 et +</t>
  </si>
  <si>
    <t>Zone-Commune</t>
  </si>
  <si>
    <t>unités : nombre, minutes</t>
  </si>
  <si>
    <t>Nouméa VDC PDF</t>
  </si>
  <si>
    <t>Temps quotidien mobiles</t>
  </si>
  <si>
    <t>Temps quotidien ensemble</t>
  </si>
  <si>
    <t>Nb moyen dépl. Mobiles</t>
  </si>
  <si>
    <t>Nb moyen dépl. ensemble</t>
  </si>
  <si>
    <t>14 ans et + mobiles</t>
  </si>
  <si>
    <t>Indiv. 14 ans et +</t>
  </si>
  <si>
    <t>Déplacements selon la zone d'habitation</t>
  </si>
  <si>
    <t>Autre inactif</t>
  </si>
  <si>
    <t>Retraité</t>
  </si>
  <si>
    <t>Personne au foyer</t>
  </si>
  <si>
    <t>Elève, Etudiant</t>
  </si>
  <si>
    <t xml:space="preserve">   dont ouvrier</t>
  </si>
  <si>
    <t xml:space="preserve">   dont employé</t>
  </si>
  <si>
    <t xml:space="preserve">   dont cadre</t>
  </si>
  <si>
    <t>Personne en emploi</t>
  </si>
  <si>
    <t>Vallon Dore, Plum</t>
  </si>
  <si>
    <t>Mont  Dore</t>
  </si>
  <si>
    <t>Périphérie</t>
  </si>
  <si>
    <t>Paita</t>
  </si>
  <si>
    <t>Vallée des Colons</t>
  </si>
  <si>
    <t>Commune</t>
  </si>
  <si>
    <t>Temps moyen de déplacement quotidien en 2013</t>
  </si>
  <si>
    <t>Déplacements selon la situation d'activité en 2013</t>
  </si>
  <si>
    <t>Nombre de personnes par zone d'habitation et nombre de déplacements journaliers</t>
  </si>
  <si>
    <t>Nombre de jeunes par niveau scolaire et par moyen de locomotion</t>
  </si>
  <si>
    <t>Moyens de locomotion utilisés en 2013 dans le Grand Nouméa</t>
  </si>
  <si>
    <t>En 2013</t>
  </si>
  <si>
    <t xml:space="preserve">Temps quotidien moyen de déplacement par individu par moyen de locomotion </t>
  </si>
  <si>
    <t>Unité : minutes</t>
  </si>
  <si>
    <t>nombre de déplacements journaliers effectués</t>
  </si>
  <si>
    <t>Nb de déplacements</t>
  </si>
  <si>
    <t>Temps déplacement</t>
  </si>
  <si>
    <t>Part des non mobiles</t>
  </si>
  <si>
    <t>Part individus mobiles</t>
  </si>
  <si>
    <t>Durée moyenne déplacement</t>
  </si>
  <si>
    <t>Unités : minutes, nombre, %</t>
  </si>
  <si>
    <t xml:space="preserve">Temps quotidien de déplacement </t>
  </si>
  <si>
    <t xml:space="preserve">Part de non mobiles </t>
  </si>
  <si>
    <t>Déplacements journaliers</t>
  </si>
  <si>
    <t>Déplacements en 2013 dans le Grand Nouméa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</si>
</sst>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&quot;  &quot;;#,##0&quot;  &quot;.&quot;  &quot;"/>
    <numFmt numFmtId="166" formatCode="mmmm"/>
    <numFmt numFmtId="167" formatCode="#,##0.0"/>
  </numFmts>
  <fonts count="19">
    <font>
      <sz val="10"/>
      <name val="Arial"/>
    </font>
    <font>
      <sz val="10"/>
      <name val="Arial"/>
    </font>
    <font>
      <sz val="12"/>
      <name val="Calibri"/>
    </font>
    <font>
      <b/>
      <sz val="12"/>
      <name val="Calibri"/>
    </font>
    <font>
      <b/>
      <sz val="15"/>
      <name val="Calibri"/>
      <family val="2"/>
      <scheme val="minor"/>
    </font>
    <font>
      <sz val="10"/>
      <name val="Arial"/>
      <family val="2"/>
    </font>
    <font>
      <b/>
      <sz val="14"/>
      <name val="Calibri"/>
      <scheme val="minor"/>
    </font>
    <font>
      <i/>
      <sz val="10"/>
      <color theme="0" tint="-0.499984740745262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0"/>
      <name val="Calibri"/>
      <family val="2"/>
    </font>
    <font>
      <b/>
      <sz val="12"/>
      <color rgb="FFFF0000"/>
      <name val="Calibri"/>
      <family val="2"/>
    </font>
    <font>
      <b/>
      <sz val="13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3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Fill="1"/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14" fontId="2" fillId="0" borderId="0" xfId="0" applyNumberFormat="1" applyFont="1"/>
    <xf numFmtId="0" fontId="1" fillId="0" borderId="0" xfId="1" applyFont="1"/>
    <xf numFmtId="0" fontId="6" fillId="0" borderId="0" xfId="2" applyFont="1" applyBorder="1"/>
    <xf numFmtId="0" fontId="7" fillId="0" borderId="0" xfId="1" applyFont="1" applyBorder="1" applyAlignment="1">
      <alignment vertical="center" wrapText="1"/>
    </xf>
    <xf numFmtId="3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right" vertical="center"/>
    </xf>
    <xf numFmtId="3" fontId="10" fillId="2" borderId="2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" fontId="13" fillId="0" borderId="0" xfId="3" applyNumberFormat="1" applyBorder="1"/>
    <xf numFmtId="3" fontId="13" fillId="0" borderId="0" xfId="3" applyNumberFormat="1"/>
    <xf numFmtId="0" fontId="13" fillId="0" borderId="0" xfId="3"/>
    <xf numFmtId="167" fontId="13" fillId="0" borderId="0" xfId="3" applyNumberFormat="1" applyBorder="1" applyAlignment="1">
      <alignment horizontal="center"/>
    </xf>
    <xf numFmtId="167" fontId="13" fillId="0" borderId="0" xfId="3" applyNumberFormat="1" applyFill="1" applyBorder="1" applyAlignment="1">
      <alignment horizontal="center"/>
    </xf>
    <xf numFmtId="3" fontId="9" fillId="0" borderId="2" xfId="0" applyNumberFormat="1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1" fontId="2" fillId="0" borderId="0" xfId="0" applyNumberFormat="1" applyFont="1" applyFill="1"/>
    <xf numFmtId="1" fontId="0" fillId="0" borderId="0" xfId="0" applyNumberFormat="1"/>
    <xf numFmtId="0" fontId="4" fillId="0" borderId="1" xfId="1" applyFont="1" applyBorder="1" applyAlignment="1">
      <alignment horizontal="left" vertical="center"/>
    </xf>
    <xf numFmtId="0" fontId="2" fillId="0" borderId="0" xfId="0" applyFont="1" applyBorder="1"/>
    <xf numFmtId="0" fontId="4" fillId="0" borderId="5" xfId="1" applyFont="1" applyBorder="1" applyAlignment="1">
      <alignment horizontal="left" vertical="center"/>
    </xf>
    <xf numFmtId="0" fontId="2" fillId="0" borderId="3" xfId="0" applyFont="1" applyBorder="1"/>
    <xf numFmtId="0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left" vertical="top"/>
    </xf>
    <xf numFmtId="0" fontId="2" fillId="0" borderId="4" xfId="0" applyFont="1" applyBorder="1"/>
    <xf numFmtId="0" fontId="16" fillId="0" borderId="0" xfId="0" applyFont="1"/>
    <xf numFmtId="166" fontId="11" fillId="2" borderId="0" xfId="0" applyNumberFormat="1" applyFont="1" applyFill="1" applyBorder="1" applyAlignment="1">
      <alignment horizontal="center" vertical="center" wrapText="1"/>
    </xf>
    <xf numFmtId="166" fontId="15" fillId="2" borderId="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5" fillId="2" borderId="0" xfId="0" applyFont="1" applyFill="1" applyBorder="1" applyAlignment="1">
      <alignment horizontal="center" wrapText="1"/>
    </xf>
    <xf numFmtId="3" fontId="10" fillId="2" borderId="2" xfId="0" applyNumberFormat="1" applyFont="1" applyFill="1" applyBorder="1" applyAlignment="1">
      <alignment vertical="center"/>
    </xf>
    <xf numFmtId="165" fontId="10" fillId="2" borderId="2" xfId="0" applyNumberFormat="1" applyFont="1" applyFill="1" applyBorder="1" applyAlignment="1">
      <alignment horizontal="right" vertical="center"/>
    </xf>
    <xf numFmtId="0" fontId="17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 wrapText="1"/>
    </xf>
    <xf numFmtId="0" fontId="13" fillId="0" borderId="0" xfId="3" applyBorder="1"/>
    <xf numFmtId="0" fontId="13" fillId="0" borderId="2" xfId="3" applyBorder="1"/>
    <xf numFmtId="3" fontId="13" fillId="0" borderId="2" xfId="3" applyNumberFormat="1" applyBorder="1"/>
    <xf numFmtId="167" fontId="13" fillId="0" borderId="2" xfId="3" applyNumberFormat="1" applyBorder="1" applyAlignment="1">
      <alignment horizontal="center"/>
    </xf>
    <xf numFmtId="167" fontId="13" fillId="0" borderId="2" xfId="3" applyNumberFormat="1" applyFill="1" applyBorder="1" applyAlignment="1">
      <alignment horizontal="center"/>
    </xf>
    <xf numFmtId="0" fontId="17" fillId="2" borderId="4" xfId="3" applyFont="1" applyFill="1" applyBorder="1"/>
    <xf numFmtId="3" fontId="17" fillId="2" borderId="4" xfId="3" applyNumberFormat="1" applyFont="1" applyFill="1" applyBorder="1"/>
    <xf numFmtId="167" fontId="17" fillId="2" borderId="4" xfId="3" applyNumberFormat="1" applyFont="1" applyFill="1" applyBorder="1" applyAlignment="1">
      <alignment horizontal="center"/>
    </xf>
    <xf numFmtId="0" fontId="0" fillId="0" borderId="0" xfId="3" applyFont="1" applyBorder="1"/>
    <xf numFmtId="0" fontId="18" fillId="2" borderId="4" xfId="3" applyFont="1" applyFill="1" applyBorder="1"/>
    <xf numFmtId="3" fontId="18" fillId="2" borderId="4" xfId="3" applyNumberFormat="1" applyFont="1" applyFill="1" applyBorder="1"/>
    <xf numFmtId="0" fontId="18" fillId="2" borderId="0" xfId="3" applyFont="1" applyFill="1" applyBorder="1"/>
    <xf numFmtId="0" fontId="18" fillId="2" borderId="0" xfId="3" applyFont="1" applyFill="1" applyBorder="1" applyAlignment="1">
      <alignment horizontal="center"/>
    </xf>
    <xf numFmtId="0" fontId="18" fillId="2" borderId="0" xfId="3" applyFont="1" applyFill="1" applyBorder="1" applyAlignment="1">
      <alignment horizontal="center" vertical="center" wrapText="1"/>
    </xf>
    <xf numFmtId="0" fontId="18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164" fontId="2" fillId="0" borderId="4" xfId="0" applyNumberFormat="1" applyFont="1" applyFill="1" applyBorder="1"/>
    <xf numFmtId="164" fontId="2" fillId="0" borderId="3" xfId="0" applyNumberFormat="1" applyFont="1" applyFill="1" applyBorder="1"/>
  </cellXfs>
  <cellStyles count="4">
    <cellStyle name="Normal" xfId="0" builtinId="0"/>
    <cellStyle name="Normal 2" xfId="1"/>
    <cellStyle name="Normal_1MaladiesDéclaréesA" xfId="2"/>
    <cellStyle name="Normal_Tableaux ELD PR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2"/>
  <sheetViews>
    <sheetView zoomScaleNormal="100" workbookViewId="0">
      <selection activeCell="M6" sqref="M6"/>
    </sheetView>
  </sheetViews>
  <sheetFormatPr baseColWidth="10" defaultRowHeight="15.75"/>
  <cols>
    <col min="1" max="1" width="22.7109375" style="3" customWidth="1"/>
    <col min="2" max="2" width="15.5703125" style="3" customWidth="1"/>
    <col min="3" max="3" width="15.85546875" style="3" customWidth="1"/>
    <col min="4" max="4" width="24.42578125" style="3" customWidth="1"/>
    <col min="5" max="5" width="16.5703125" style="3" customWidth="1"/>
    <col min="6" max="6" width="16.7109375" style="3" customWidth="1"/>
    <col min="7" max="7" width="14" style="3" customWidth="1"/>
    <col min="8" max="10" width="11.42578125" style="3"/>
    <col min="11" max="11" width="13" style="3" customWidth="1"/>
    <col min="12" max="12" width="14.7109375" style="3" customWidth="1"/>
    <col min="13" max="16384" width="11.42578125" style="3"/>
  </cols>
  <sheetData>
    <row r="1" spans="1:26">
      <c r="A1" s="11"/>
      <c r="B1" s="1"/>
      <c r="C1" s="2"/>
      <c r="D1" s="2"/>
      <c r="E1" s="2"/>
      <c r="F1" s="2"/>
      <c r="G1" s="2"/>
      <c r="H1" s="2"/>
      <c r="I1" s="2"/>
      <c r="K1" s="4"/>
      <c r="L1" s="5"/>
      <c r="M1" s="5"/>
      <c r="N1" s="5"/>
      <c r="O1" s="5"/>
      <c r="P1" s="5"/>
      <c r="Q1" s="5"/>
      <c r="R1" s="5"/>
      <c r="T1" s="5"/>
      <c r="U1" s="5"/>
      <c r="V1" s="5"/>
      <c r="W1" s="5"/>
      <c r="X1" s="5"/>
      <c r="Y1" s="5"/>
      <c r="Z1" s="5"/>
    </row>
    <row r="2" spans="1:26" ht="19.5">
      <c r="A2" s="30" t="s">
        <v>80</v>
      </c>
      <c r="B2" s="40"/>
      <c r="C2" s="65"/>
      <c r="D2" s="66"/>
      <c r="E2" s="2"/>
      <c r="F2" s="2"/>
      <c r="G2" s="2"/>
      <c r="H2" s="2"/>
      <c r="I2" s="2"/>
      <c r="K2" s="4"/>
      <c r="L2" s="5"/>
      <c r="M2" s="5"/>
      <c r="N2" s="5"/>
      <c r="O2" s="5"/>
      <c r="P2" s="5"/>
      <c r="Q2" s="5"/>
      <c r="R2" s="5"/>
      <c r="T2" s="5"/>
      <c r="U2" s="5"/>
      <c r="V2" s="5"/>
      <c r="W2" s="5"/>
      <c r="X2" s="5"/>
      <c r="Y2" s="5"/>
      <c r="Z2" s="5"/>
    </row>
    <row r="3" spans="1:26" ht="18.75">
      <c r="A3" s="12"/>
      <c r="B3" s="1"/>
      <c r="C3" s="2"/>
      <c r="D3" s="2"/>
      <c r="E3" s="2"/>
      <c r="F3" s="2"/>
      <c r="G3" s="2"/>
      <c r="H3" s="2"/>
      <c r="I3" s="2"/>
      <c r="K3" s="4"/>
      <c r="L3" s="5"/>
      <c r="M3" s="5"/>
      <c r="N3" s="5"/>
      <c r="O3" s="5"/>
      <c r="P3" s="5"/>
      <c r="Q3" s="5"/>
      <c r="R3" s="5"/>
      <c r="T3" s="5"/>
      <c r="U3" s="5"/>
      <c r="V3" s="5"/>
      <c r="W3" s="5"/>
      <c r="X3" s="5"/>
      <c r="Y3" s="5"/>
      <c r="Z3" s="5"/>
    </row>
    <row r="4" spans="1:26">
      <c r="A4" s="34" t="s">
        <v>14</v>
      </c>
      <c r="C4" s="2"/>
      <c r="D4" s="2"/>
      <c r="E4" s="2"/>
      <c r="F4" s="2"/>
      <c r="G4" s="2"/>
      <c r="H4" s="2"/>
      <c r="I4" s="2"/>
      <c r="K4" s="4"/>
      <c r="L4" s="5"/>
      <c r="M4" s="5"/>
      <c r="N4" s="5"/>
      <c r="O4" s="5"/>
      <c r="P4" s="5"/>
      <c r="Q4" s="5"/>
      <c r="R4" s="5"/>
      <c r="T4" s="5"/>
      <c r="U4" s="5"/>
      <c r="V4" s="5"/>
      <c r="W4" s="5"/>
      <c r="X4" s="5"/>
      <c r="Y4" s="5"/>
      <c r="Z4" s="5"/>
    </row>
    <row r="5" spans="1:26">
      <c r="A5" s="13"/>
      <c r="O5"/>
      <c r="P5"/>
      <c r="Q5"/>
      <c r="R5" s="29"/>
    </row>
    <row r="6" spans="1:26" ht="35.25" customHeight="1">
      <c r="A6" s="63" t="s">
        <v>62</v>
      </c>
      <c r="B6" s="63"/>
      <c r="D6" s="64" t="s">
        <v>63</v>
      </c>
      <c r="E6" s="64"/>
      <c r="F6" s="64"/>
      <c r="G6" s="64"/>
      <c r="O6"/>
      <c r="P6"/>
      <c r="Q6"/>
      <c r="R6" s="29"/>
    </row>
    <row r="7" spans="1:26">
      <c r="O7"/>
      <c r="P7"/>
      <c r="Q7"/>
      <c r="R7" s="29"/>
    </row>
    <row r="8" spans="1:26" ht="51.75">
      <c r="A8" s="62" t="s">
        <v>61</v>
      </c>
      <c r="B8" s="62" t="s">
        <v>16</v>
      </c>
      <c r="D8" s="31"/>
      <c r="E8" s="41" t="s">
        <v>77</v>
      </c>
      <c r="F8" s="61" t="s">
        <v>79</v>
      </c>
      <c r="G8" s="61" t="s">
        <v>78</v>
      </c>
      <c r="O8"/>
      <c r="P8"/>
      <c r="Q8"/>
      <c r="R8" s="29"/>
    </row>
    <row r="9" spans="1:26">
      <c r="A9" s="14" t="s">
        <v>60</v>
      </c>
      <c r="B9" s="15">
        <v>45</v>
      </c>
      <c r="D9" s="14" t="s">
        <v>55</v>
      </c>
      <c r="E9" s="15">
        <v>72</v>
      </c>
      <c r="F9" s="14">
        <v>3.5</v>
      </c>
      <c r="G9" s="15">
        <v>9</v>
      </c>
      <c r="O9"/>
      <c r="P9"/>
      <c r="Q9"/>
      <c r="R9" s="29"/>
    </row>
    <row r="10" spans="1:26">
      <c r="A10" s="14" t="s">
        <v>22</v>
      </c>
      <c r="B10" s="15">
        <v>55.355111259829343</v>
      </c>
      <c r="D10" s="25" t="s">
        <v>54</v>
      </c>
      <c r="E10" s="26">
        <v>67</v>
      </c>
      <c r="F10" s="25">
        <v>4.3</v>
      </c>
      <c r="G10" s="26">
        <v>9</v>
      </c>
      <c r="R10" s="4"/>
    </row>
    <row r="11" spans="1:26">
      <c r="A11" s="14" t="s">
        <v>18</v>
      </c>
      <c r="B11" s="15">
        <v>63</v>
      </c>
      <c r="D11" s="25" t="s">
        <v>53</v>
      </c>
      <c r="E11" s="26">
        <v>73</v>
      </c>
      <c r="F11" s="25">
        <v>3.3</v>
      </c>
      <c r="G11" s="26">
        <v>8</v>
      </c>
      <c r="O11"/>
      <c r="P11"/>
      <c r="Q11"/>
      <c r="R11" s="29"/>
    </row>
    <row r="12" spans="1:26">
      <c r="A12" s="14" t="s">
        <v>21</v>
      </c>
      <c r="B12" s="15">
        <v>69.118893380741312</v>
      </c>
      <c r="D12" s="25" t="s">
        <v>52</v>
      </c>
      <c r="E12" s="26">
        <v>81</v>
      </c>
      <c r="F12" s="25">
        <v>2.9</v>
      </c>
      <c r="G12" s="26">
        <v>10</v>
      </c>
      <c r="O12"/>
      <c r="P12"/>
      <c r="Q12"/>
      <c r="R12" s="29"/>
    </row>
    <row r="13" spans="1:26">
      <c r="A13" s="14" t="s">
        <v>59</v>
      </c>
      <c r="B13" s="15">
        <v>72.181159420289859</v>
      </c>
      <c r="D13" s="14" t="s">
        <v>51</v>
      </c>
      <c r="E13" s="15">
        <v>67</v>
      </c>
      <c r="F13" s="14">
        <v>2.4</v>
      </c>
      <c r="G13" s="15">
        <v>9</v>
      </c>
      <c r="O13"/>
      <c r="P13"/>
      <c r="Q13"/>
      <c r="R13" s="29"/>
    </row>
    <row r="14" spans="1:26">
      <c r="A14" s="14" t="s">
        <v>58</v>
      </c>
      <c r="B14" s="15">
        <v>73</v>
      </c>
      <c r="D14" s="14" t="s">
        <v>50</v>
      </c>
      <c r="E14" s="15">
        <v>45</v>
      </c>
      <c r="F14" s="14">
        <v>2.5</v>
      </c>
      <c r="G14" s="15">
        <v>31</v>
      </c>
      <c r="O14"/>
      <c r="P14"/>
      <c r="Q14"/>
      <c r="R14" s="29"/>
    </row>
    <row r="15" spans="1:26">
      <c r="A15" s="14" t="s">
        <v>57</v>
      </c>
      <c r="B15" s="15">
        <v>78.442498627949902</v>
      </c>
      <c r="D15" s="14" t="s">
        <v>49</v>
      </c>
      <c r="E15" s="15">
        <v>47</v>
      </c>
      <c r="F15" s="14">
        <v>2.6</v>
      </c>
      <c r="G15" s="15">
        <v>38</v>
      </c>
      <c r="H15" s="27"/>
      <c r="I15" s="27"/>
      <c r="J15" s="27"/>
      <c r="O15"/>
      <c r="P15"/>
      <c r="Q15"/>
      <c r="R15" s="29"/>
    </row>
    <row r="16" spans="1:26">
      <c r="A16" s="23" t="s">
        <v>56</v>
      </c>
      <c r="B16" s="24">
        <v>86</v>
      </c>
      <c r="C16" s="4"/>
      <c r="D16" s="14" t="s">
        <v>48</v>
      </c>
      <c r="E16" s="15">
        <v>39</v>
      </c>
      <c r="F16" s="14">
        <v>2</v>
      </c>
      <c r="G16" s="15">
        <v>43</v>
      </c>
      <c r="H16" s="28"/>
      <c r="I16" s="28"/>
      <c r="J16" s="27"/>
    </row>
    <row r="17" spans="1:18">
      <c r="B17" s="1"/>
      <c r="C17" s="4"/>
      <c r="D17" s="42" t="s">
        <v>15</v>
      </c>
      <c r="E17" s="43">
        <v>62</v>
      </c>
      <c r="F17" s="42">
        <v>3</v>
      </c>
      <c r="G17" s="43">
        <v>18</v>
      </c>
      <c r="H17" s="28"/>
      <c r="I17" s="28"/>
      <c r="J17" s="27"/>
    </row>
    <row r="18" spans="1:18">
      <c r="A18" s="17" t="s">
        <v>69</v>
      </c>
      <c r="B18" s="1"/>
      <c r="C18" s="4"/>
      <c r="H18" s="28"/>
      <c r="I18" s="28"/>
      <c r="J18" s="27"/>
      <c r="O18"/>
      <c r="P18"/>
      <c r="Q18"/>
    </row>
    <row r="19" spans="1:18">
      <c r="B19" s="1"/>
      <c r="D19" s="37" t="s">
        <v>76</v>
      </c>
      <c r="H19" s="28"/>
      <c r="I19" s="28"/>
      <c r="J19" s="27"/>
      <c r="O19"/>
      <c r="P19"/>
      <c r="Q19"/>
      <c r="R19" s="4"/>
    </row>
    <row r="20" spans="1:18">
      <c r="B20" s="1"/>
      <c r="E20" s="4"/>
      <c r="F20" s="28"/>
      <c r="G20" s="28"/>
      <c r="H20" s="28"/>
      <c r="I20" s="28"/>
      <c r="J20" s="27"/>
      <c r="O20"/>
      <c r="P20"/>
      <c r="Q20"/>
      <c r="R20" s="4"/>
    </row>
    <row r="21" spans="1:18">
      <c r="E21" s="4"/>
      <c r="F21" s="28"/>
      <c r="G21" s="28"/>
      <c r="H21" s="28"/>
      <c r="I21" s="28"/>
      <c r="J21" s="27"/>
      <c r="O21"/>
      <c r="P21"/>
      <c r="Q21"/>
      <c r="R21" s="4"/>
    </row>
    <row r="22" spans="1:18" ht="18.75">
      <c r="A22" s="35" t="s">
        <v>47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8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8" ht="47.25">
      <c r="A24" s="44" t="s">
        <v>38</v>
      </c>
      <c r="B24" s="45" t="s">
        <v>46</v>
      </c>
      <c r="C24" s="45" t="s">
        <v>45</v>
      </c>
      <c r="D24" s="45" t="s">
        <v>71</v>
      </c>
      <c r="E24" s="45" t="s">
        <v>72</v>
      </c>
      <c r="F24" s="45" t="s">
        <v>73</v>
      </c>
      <c r="G24" s="45" t="s">
        <v>74</v>
      </c>
      <c r="H24" s="45" t="s">
        <v>44</v>
      </c>
      <c r="I24" s="45" t="s">
        <v>43</v>
      </c>
      <c r="J24" s="45" t="s">
        <v>42</v>
      </c>
      <c r="K24" s="45" t="s">
        <v>41</v>
      </c>
      <c r="L24" s="45" t="s">
        <v>75</v>
      </c>
    </row>
    <row r="25" spans="1:18">
      <c r="A25" s="46" t="s">
        <v>36</v>
      </c>
      <c r="B25" s="18">
        <v>13967</v>
      </c>
      <c r="C25" s="18">
        <v>12549</v>
      </c>
      <c r="D25" s="18">
        <v>54513</v>
      </c>
      <c r="E25" s="18">
        <v>744761</v>
      </c>
      <c r="F25" s="21">
        <f t="shared" ref="F25:F43" si="0">((B25-C25)/B25)*100</f>
        <v>10.152502326913439</v>
      </c>
      <c r="G25" s="21">
        <f t="shared" ref="G25:G43" si="1">(C25/B25)*100</f>
        <v>89.847497673086565</v>
      </c>
      <c r="H25" s="21">
        <f t="shared" ref="H25:H43" si="2">D25/B25</f>
        <v>3.9029856089353476</v>
      </c>
      <c r="I25" s="21">
        <f t="shared" ref="I25:I43" si="3">D25/C25</f>
        <v>4.3440114750179299</v>
      </c>
      <c r="J25" s="22">
        <f t="shared" ref="J25:J43" si="4">E25/B25</f>
        <v>53.32290398797165</v>
      </c>
      <c r="K25" s="21">
        <f t="shared" ref="K25:K43" si="5">E25/C25</f>
        <v>59.348234919117061</v>
      </c>
      <c r="L25" s="21">
        <f t="shared" ref="L25:L43" si="6">E25/D25</f>
        <v>13.66208060462642</v>
      </c>
    </row>
    <row r="26" spans="1:18">
      <c r="A26" s="46" t="s">
        <v>35</v>
      </c>
      <c r="B26" s="18">
        <v>7534</v>
      </c>
      <c r="C26" s="18">
        <v>6122</v>
      </c>
      <c r="D26" s="18">
        <v>22161</v>
      </c>
      <c r="E26" s="18">
        <v>387131</v>
      </c>
      <c r="F26" s="21">
        <f t="shared" si="0"/>
        <v>18.741704273958057</v>
      </c>
      <c r="G26" s="21">
        <f t="shared" si="1"/>
        <v>81.258295726041936</v>
      </c>
      <c r="H26" s="21">
        <f t="shared" si="2"/>
        <v>2.9414653570480489</v>
      </c>
      <c r="I26" s="21">
        <f t="shared" si="3"/>
        <v>3.6198954590003267</v>
      </c>
      <c r="J26" s="22">
        <f t="shared" si="4"/>
        <v>51.384523493496154</v>
      </c>
      <c r="K26" s="21">
        <f t="shared" si="5"/>
        <v>63.236033975824895</v>
      </c>
      <c r="L26" s="21">
        <f t="shared" si="6"/>
        <v>17.469022156039891</v>
      </c>
    </row>
    <row r="27" spans="1:18">
      <c r="A27" s="46" t="s">
        <v>34</v>
      </c>
      <c r="B27" s="18">
        <v>18430</v>
      </c>
      <c r="C27" s="18">
        <v>15328</v>
      </c>
      <c r="D27" s="18">
        <v>57811</v>
      </c>
      <c r="E27" s="18">
        <v>1085052</v>
      </c>
      <c r="F27" s="21">
        <f t="shared" si="0"/>
        <v>16.831253391209984</v>
      </c>
      <c r="G27" s="21">
        <f t="shared" si="1"/>
        <v>83.168746608790016</v>
      </c>
      <c r="H27" s="21">
        <f t="shared" si="2"/>
        <v>3.1367878459034184</v>
      </c>
      <c r="I27" s="21">
        <f t="shared" si="3"/>
        <v>3.7715944676409188</v>
      </c>
      <c r="J27" s="22">
        <f t="shared" si="4"/>
        <v>58.874226804123708</v>
      </c>
      <c r="K27" s="21">
        <f t="shared" si="5"/>
        <v>70.788883089770351</v>
      </c>
      <c r="L27" s="21">
        <f t="shared" si="6"/>
        <v>18.768954005293111</v>
      </c>
    </row>
    <row r="28" spans="1:18">
      <c r="A28" s="46" t="s">
        <v>40</v>
      </c>
      <c r="B28" s="18">
        <v>14413</v>
      </c>
      <c r="C28" s="18">
        <v>12377</v>
      </c>
      <c r="D28" s="18">
        <v>46000</v>
      </c>
      <c r="E28" s="18">
        <v>650061</v>
      </c>
      <c r="F28" s="21">
        <f t="shared" si="0"/>
        <v>14.126136127107472</v>
      </c>
      <c r="G28" s="21">
        <f t="shared" si="1"/>
        <v>85.873863872892528</v>
      </c>
      <c r="H28" s="21">
        <f t="shared" si="2"/>
        <v>3.1915631721362661</v>
      </c>
      <c r="I28" s="21">
        <f t="shared" si="3"/>
        <v>3.7165710592227517</v>
      </c>
      <c r="J28" s="22">
        <f t="shared" si="4"/>
        <v>45.102407548740722</v>
      </c>
      <c r="K28" s="21">
        <f t="shared" si="5"/>
        <v>52.521693463682638</v>
      </c>
      <c r="L28" s="21">
        <f t="shared" si="6"/>
        <v>14.131760869565218</v>
      </c>
    </row>
    <row r="29" spans="1:18">
      <c r="A29" s="46" t="s">
        <v>32</v>
      </c>
      <c r="B29" s="18">
        <v>10585</v>
      </c>
      <c r="C29" s="18">
        <v>7211</v>
      </c>
      <c r="D29" s="18">
        <v>21244</v>
      </c>
      <c r="E29" s="18">
        <v>696632</v>
      </c>
      <c r="F29" s="21">
        <f t="shared" si="0"/>
        <v>31.875295229097777</v>
      </c>
      <c r="G29" s="21">
        <f t="shared" si="1"/>
        <v>68.124704770902227</v>
      </c>
      <c r="H29" s="21">
        <f t="shared" si="2"/>
        <v>2.0069910250354277</v>
      </c>
      <c r="I29" s="21">
        <f t="shared" si="3"/>
        <v>2.9460546387463595</v>
      </c>
      <c r="J29" s="22">
        <f t="shared" si="4"/>
        <v>65.813131790269253</v>
      </c>
      <c r="K29" s="21">
        <f t="shared" si="5"/>
        <v>96.606850644848151</v>
      </c>
      <c r="L29" s="21">
        <f t="shared" si="6"/>
        <v>32.791941254001131</v>
      </c>
    </row>
    <row r="30" spans="1:18">
      <c r="A30" s="46" t="s">
        <v>31</v>
      </c>
      <c r="B30" s="18">
        <v>18417</v>
      </c>
      <c r="C30" s="18">
        <v>14078</v>
      </c>
      <c r="D30" s="18">
        <v>49320</v>
      </c>
      <c r="E30" s="18">
        <v>1067217</v>
      </c>
      <c r="F30" s="21">
        <f t="shared" si="0"/>
        <v>23.559754574577834</v>
      </c>
      <c r="G30" s="21">
        <f t="shared" si="1"/>
        <v>76.440245425422162</v>
      </c>
      <c r="H30" s="21">
        <f t="shared" si="2"/>
        <v>2.6779605798990063</v>
      </c>
      <c r="I30" s="21">
        <f t="shared" si="3"/>
        <v>3.5033385424065919</v>
      </c>
      <c r="J30" s="22">
        <f t="shared" si="4"/>
        <v>57.947385567682034</v>
      </c>
      <c r="K30" s="21">
        <f t="shared" si="5"/>
        <v>75.8074300326751</v>
      </c>
      <c r="L30" s="21">
        <f t="shared" si="6"/>
        <v>21.638625304136252</v>
      </c>
    </row>
    <row r="31" spans="1:18">
      <c r="A31" s="46" t="s">
        <v>30</v>
      </c>
      <c r="B31" s="18">
        <v>4810</v>
      </c>
      <c r="C31" s="18">
        <v>4025</v>
      </c>
      <c r="D31" s="18">
        <v>16005</v>
      </c>
      <c r="E31" s="18">
        <v>354434</v>
      </c>
      <c r="F31" s="21">
        <f t="shared" si="0"/>
        <v>16.320166320166322</v>
      </c>
      <c r="G31" s="21">
        <f t="shared" si="1"/>
        <v>83.679833679833678</v>
      </c>
      <c r="H31" s="21">
        <f t="shared" si="2"/>
        <v>3.3274428274428276</v>
      </c>
      <c r="I31" s="21">
        <f t="shared" si="3"/>
        <v>3.9763975155279505</v>
      </c>
      <c r="J31" s="22">
        <f t="shared" si="4"/>
        <v>73.686902286902281</v>
      </c>
      <c r="K31" s="21">
        <f t="shared" si="5"/>
        <v>88.058136645962733</v>
      </c>
      <c r="L31" s="21">
        <f t="shared" si="6"/>
        <v>22.145204623555138</v>
      </c>
    </row>
    <row r="32" spans="1:18">
      <c r="A32" s="46" t="s">
        <v>29</v>
      </c>
      <c r="B32" s="18">
        <v>10436</v>
      </c>
      <c r="C32" s="18">
        <v>8984</v>
      </c>
      <c r="D32" s="18">
        <v>30205</v>
      </c>
      <c r="E32" s="18">
        <v>701165</v>
      </c>
      <c r="F32" s="21">
        <f t="shared" si="0"/>
        <v>13.913376772709851</v>
      </c>
      <c r="G32" s="21">
        <f t="shared" si="1"/>
        <v>86.086623227290147</v>
      </c>
      <c r="H32" s="21">
        <f t="shared" si="2"/>
        <v>2.8943081640475277</v>
      </c>
      <c r="I32" s="21">
        <f t="shared" si="3"/>
        <v>3.3620881567230634</v>
      </c>
      <c r="J32" s="22">
        <f t="shared" si="4"/>
        <v>67.18714066692219</v>
      </c>
      <c r="K32" s="21">
        <f t="shared" si="5"/>
        <v>78.045970614425642</v>
      </c>
      <c r="L32" s="21">
        <f t="shared" si="6"/>
        <v>23.213540804502564</v>
      </c>
    </row>
    <row r="33" spans="1:12">
      <c r="A33" s="46" t="s">
        <v>28</v>
      </c>
      <c r="B33" s="18">
        <v>5251</v>
      </c>
      <c r="C33" s="18">
        <v>3756</v>
      </c>
      <c r="D33" s="18">
        <v>11289</v>
      </c>
      <c r="E33" s="18">
        <v>361356</v>
      </c>
      <c r="F33" s="21">
        <f t="shared" si="0"/>
        <v>28.470767472862313</v>
      </c>
      <c r="G33" s="21">
        <f t="shared" si="1"/>
        <v>71.529232527137694</v>
      </c>
      <c r="H33" s="21">
        <f t="shared" si="2"/>
        <v>2.1498762140544656</v>
      </c>
      <c r="I33" s="21">
        <f t="shared" si="3"/>
        <v>3.0055910543130993</v>
      </c>
      <c r="J33" s="22">
        <f t="shared" si="4"/>
        <v>68.8166063606932</v>
      </c>
      <c r="K33" s="21">
        <f t="shared" si="5"/>
        <v>96.2076677316294</v>
      </c>
      <c r="L33" s="21">
        <f t="shared" si="6"/>
        <v>32.009566834972098</v>
      </c>
    </row>
    <row r="34" spans="1:12">
      <c r="A34" s="46" t="s">
        <v>27</v>
      </c>
      <c r="B34" s="18">
        <v>11287</v>
      </c>
      <c r="C34" s="18">
        <v>9727</v>
      </c>
      <c r="D34" s="18">
        <v>44013</v>
      </c>
      <c r="E34" s="18">
        <v>849399</v>
      </c>
      <c r="F34" s="21">
        <f t="shared" si="0"/>
        <v>13.82121024187118</v>
      </c>
      <c r="G34" s="21">
        <f t="shared" si="1"/>
        <v>86.178789758128815</v>
      </c>
      <c r="H34" s="21">
        <f t="shared" si="2"/>
        <v>3.8994418357402321</v>
      </c>
      <c r="I34" s="21">
        <f t="shared" si="3"/>
        <v>4.5248277989102501</v>
      </c>
      <c r="J34" s="22">
        <f t="shared" si="4"/>
        <v>75.254629219456007</v>
      </c>
      <c r="K34" s="21">
        <f t="shared" si="5"/>
        <v>87.323840855351079</v>
      </c>
      <c r="L34" s="21">
        <f t="shared" si="6"/>
        <v>19.298820802944583</v>
      </c>
    </row>
    <row r="35" spans="1:12">
      <c r="A35" s="46" t="s">
        <v>26</v>
      </c>
      <c r="B35" s="18">
        <v>3597</v>
      </c>
      <c r="C35" s="18">
        <v>2910</v>
      </c>
      <c r="D35" s="18">
        <v>9477</v>
      </c>
      <c r="E35" s="18">
        <v>279489</v>
      </c>
      <c r="F35" s="21">
        <f t="shared" si="0"/>
        <v>19.099249374478731</v>
      </c>
      <c r="G35" s="21">
        <f t="shared" si="1"/>
        <v>80.900750625521269</v>
      </c>
      <c r="H35" s="21">
        <f t="shared" si="2"/>
        <v>2.634695579649708</v>
      </c>
      <c r="I35" s="21">
        <f t="shared" si="3"/>
        <v>3.256701030927835</v>
      </c>
      <c r="J35" s="22">
        <f t="shared" si="4"/>
        <v>77.700583819849868</v>
      </c>
      <c r="K35" s="21">
        <f t="shared" si="5"/>
        <v>96.044329896907215</v>
      </c>
      <c r="L35" s="21">
        <f t="shared" si="6"/>
        <v>29.491294713516936</v>
      </c>
    </row>
    <row r="36" spans="1:12">
      <c r="A36" s="46" t="s">
        <v>25</v>
      </c>
      <c r="B36" s="18">
        <v>5119</v>
      </c>
      <c r="C36" s="18">
        <v>4292</v>
      </c>
      <c r="D36" s="18">
        <v>14645</v>
      </c>
      <c r="E36" s="18">
        <v>441445</v>
      </c>
      <c r="F36" s="21">
        <f t="shared" si="0"/>
        <v>16.155499120922055</v>
      </c>
      <c r="G36" s="21">
        <f t="shared" si="1"/>
        <v>83.844500879077941</v>
      </c>
      <c r="H36" s="21">
        <f t="shared" si="2"/>
        <v>2.8609103340496191</v>
      </c>
      <c r="I36" s="21">
        <f t="shared" si="3"/>
        <v>3.4121621621621623</v>
      </c>
      <c r="J36" s="22">
        <f t="shared" si="4"/>
        <v>86.2365696425083</v>
      </c>
      <c r="K36" s="21">
        <f t="shared" si="5"/>
        <v>102.85298229263746</v>
      </c>
      <c r="L36" s="21">
        <f t="shared" si="6"/>
        <v>30.143052236258107</v>
      </c>
    </row>
    <row r="37" spans="1:12">
      <c r="A37" s="46" t="s">
        <v>24</v>
      </c>
      <c r="B37" s="18">
        <v>9838</v>
      </c>
      <c r="C37" s="18">
        <v>8029</v>
      </c>
      <c r="D37" s="18">
        <v>23435</v>
      </c>
      <c r="E37" s="18">
        <v>705104</v>
      </c>
      <c r="F37" s="21">
        <f t="shared" si="0"/>
        <v>18.387883716202481</v>
      </c>
      <c r="G37" s="21">
        <f t="shared" si="1"/>
        <v>81.612116283797519</v>
      </c>
      <c r="H37" s="21">
        <f t="shared" si="2"/>
        <v>2.3820898556617198</v>
      </c>
      <c r="I37" s="21">
        <f t="shared" si="3"/>
        <v>2.9187943704072739</v>
      </c>
      <c r="J37" s="22">
        <f t="shared" si="4"/>
        <v>71.671477942671274</v>
      </c>
      <c r="K37" s="21">
        <f t="shared" si="5"/>
        <v>87.819653755137622</v>
      </c>
      <c r="L37" s="21">
        <f t="shared" si="6"/>
        <v>30.08764668231278</v>
      </c>
    </row>
    <row r="38" spans="1:12">
      <c r="A38" s="47" t="s">
        <v>23</v>
      </c>
      <c r="B38" s="48">
        <v>3410</v>
      </c>
      <c r="C38" s="48">
        <v>2838</v>
      </c>
      <c r="D38" s="48">
        <v>8804</v>
      </c>
      <c r="E38" s="48">
        <v>251152</v>
      </c>
      <c r="F38" s="49">
        <f t="shared" si="0"/>
        <v>16.7741935483871</v>
      </c>
      <c r="G38" s="49">
        <f t="shared" si="1"/>
        <v>83.225806451612911</v>
      </c>
      <c r="H38" s="49">
        <f t="shared" si="2"/>
        <v>2.581818181818182</v>
      </c>
      <c r="I38" s="49">
        <f t="shared" si="3"/>
        <v>3.1021846370683579</v>
      </c>
      <c r="J38" s="50">
        <f t="shared" si="4"/>
        <v>73.651612903225811</v>
      </c>
      <c r="K38" s="49">
        <f t="shared" si="5"/>
        <v>88.496124031007753</v>
      </c>
      <c r="L38" s="49">
        <f t="shared" si="6"/>
        <v>28.527033166742388</v>
      </c>
    </row>
    <row r="39" spans="1:12">
      <c r="A39" s="46" t="s">
        <v>22</v>
      </c>
      <c r="B39" s="18">
        <f>SUM(B25:B30)</f>
        <v>83346</v>
      </c>
      <c r="C39" s="18">
        <f>SUM(C25:C30)</f>
        <v>67665</v>
      </c>
      <c r="D39" s="18">
        <f>SUM(D25:D30)</f>
        <v>251049</v>
      </c>
      <c r="E39" s="18">
        <f>SUM(E25:E30)</f>
        <v>4630854</v>
      </c>
      <c r="F39" s="21">
        <f t="shared" si="0"/>
        <v>18.814340220286514</v>
      </c>
      <c r="G39" s="21">
        <f t="shared" si="1"/>
        <v>81.185659779713475</v>
      </c>
      <c r="H39" s="21">
        <f t="shared" si="2"/>
        <v>3.012130156216255</v>
      </c>
      <c r="I39" s="21">
        <f t="shared" si="3"/>
        <v>3.7101751274661936</v>
      </c>
      <c r="J39" s="22">
        <f t="shared" si="4"/>
        <v>55.561802606003887</v>
      </c>
      <c r="K39" s="21">
        <f t="shared" si="5"/>
        <v>68.437951673686541</v>
      </c>
      <c r="L39" s="21">
        <f t="shared" si="6"/>
        <v>18.446016514704301</v>
      </c>
    </row>
    <row r="40" spans="1:12">
      <c r="A40" s="46" t="s">
        <v>21</v>
      </c>
      <c r="B40" s="18">
        <f>SUM(B31:B33)</f>
        <v>20497</v>
      </c>
      <c r="C40" s="18">
        <f>SUM(C31:C33)</f>
        <v>16765</v>
      </c>
      <c r="D40" s="18">
        <f>SUM(D31:D33)</f>
        <v>57499</v>
      </c>
      <c r="E40" s="18">
        <f>SUM(E31:E33)</f>
        <v>1416955</v>
      </c>
      <c r="F40" s="21">
        <f t="shared" si="0"/>
        <v>18.207542567204957</v>
      </c>
      <c r="G40" s="21">
        <f t="shared" si="1"/>
        <v>81.792457432795047</v>
      </c>
      <c r="H40" s="21">
        <f t="shared" si="2"/>
        <v>2.8052397911889546</v>
      </c>
      <c r="I40" s="21">
        <f t="shared" si="3"/>
        <v>3.4297047420220697</v>
      </c>
      <c r="J40" s="22">
        <f t="shared" si="4"/>
        <v>69.129872664292336</v>
      </c>
      <c r="K40" s="21">
        <f t="shared" si="5"/>
        <v>84.518640023859234</v>
      </c>
      <c r="L40" s="21">
        <f t="shared" si="6"/>
        <v>24.643124228247448</v>
      </c>
    </row>
    <row r="41" spans="1:12">
      <c r="A41" s="46" t="s">
        <v>20</v>
      </c>
      <c r="B41" s="18">
        <f>SUM(B34:B36)</f>
        <v>20003</v>
      </c>
      <c r="C41" s="18">
        <f>SUM(C34:C36)</f>
        <v>16929</v>
      </c>
      <c r="D41" s="18">
        <f>SUM(D34:D36)</f>
        <v>68135</v>
      </c>
      <c r="E41" s="18">
        <f>SUM(E34:E36)</f>
        <v>1570333</v>
      </c>
      <c r="F41" s="21">
        <f t="shared" si="0"/>
        <v>15.367694845773133</v>
      </c>
      <c r="G41" s="21">
        <f t="shared" si="1"/>
        <v>84.632305154226856</v>
      </c>
      <c r="H41" s="21">
        <f t="shared" si="2"/>
        <v>3.406239064140379</v>
      </c>
      <c r="I41" s="21">
        <f t="shared" si="3"/>
        <v>4.0247504282592006</v>
      </c>
      <c r="J41" s="22">
        <f t="shared" si="4"/>
        <v>78.504874268859666</v>
      </c>
      <c r="K41" s="21">
        <f t="shared" si="5"/>
        <v>92.759938566956109</v>
      </c>
      <c r="L41" s="21">
        <f t="shared" si="6"/>
        <v>23.047376531885227</v>
      </c>
    </row>
    <row r="42" spans="1:12">
      <c r="A42" s="47" t="s">
        <v>19</v>
      </c>
      <c r="B42" s="48">
        <f>SUM(B37:B38)</f>
        <v>13248</v>
      </c>
      <c r="C42" s="48">
        <f>SUM(C37:C38)</f>
        <v>10867</v>
      </c>
      <c r="D42" s="48">
        <f>SUM(D37:D38)</f>
        <v>32239</v>
      </c>
      <c r="E42" s="48">
        <f>SUM(E37:E38)</f>
        <v>956256</v>
      </c>
      <c r="F42" s="49">
        <f t="shared" si="0"/>
        <v>17.972524154589372</v>
      </c>
      <c r="G42" s="49">
        <f t="shared" si="1"/>
        <v>82.027475845410621</v>
      </c>
      <c r="H42" s="49">
        <f t="shared" si="2"/>
        <v>2.4334993961352658</v>
      </c>
      <c r="I42" s="49">
        <f t="shared" si="3"/>
        <v>2.9666881384006625</v>
      </c>
      <c r="J42" s="50">
        <f t="shared" si="4"/>
        <v>72.181159420289859</v>
      </c>
      <c r="K42" s="49">
        <f t="shared" si="5"/>
        <v>87.996319131314991</v>
      </c>
      <c r="L42" s="49">
        <f t="shared" si="6"/>
        <v>29.661465926362482</v>
      </c>
    </row>
    <row r="43" spans="1:12">
      <c r="A43" s="51" t="s">
        <v>18</v>
      </c>
      <c r="B43" s="52">
        <f>SUM(B39:B42)</f>
        <v>137094</v>
      </c>
      <c r="C43" s="52">
        <f>SUM(C39:C42)</f>
        <v>112226</v>
      </c>
      <c r="D43" s="52">
        <f>SUM(D39:D42)</f>
        <v>408922</v>
      </c>
      <c r="E43" s="52">
        <f>SUM(E39:E42)</f>
        <v>8574398</v>
      </c>
      <c r="F43" s="53">
        <f t="shared" si="0"/>
        <v>18.139378820371423</v>
      </c>
      <c r="G43" s="53">
        <f t="shared" si="1"/>
        <v>81.860621179628581</v>
      </c>
      <c r="H43" s="53">
        <f t="shared" si="2"/>
        <v>2.9827855340131588</v>
      </c>
      <c r="I43" s="53">
        <f t="shared" si="3"/>
        <v>3.6437367454956964</v>
      </c>
      <c r="J43" s="53">
        <f t="shared" si="4"/>
        <v>62.543933359592685</v>
      </c>
      <c r="K43" s="53">
        <f t="shared" si="5"/>
        <v>76.402954752018246</v>
      </c>
      <c r="L43" s="53">
        <f t="shared" si="6"/>
        <v>20.968297132460471</v>
      </c>
    </row>
    <row r="45" spans="1:12">
      <c r="A45" s="17" t="s">
        <v>39</v>
      </c>
    </row>
    <row r="48" spans="1:12" ht="18.75">
      <c r="A48" s="35" t="s">
        <v>64</v>
      </c>
      <c r="B48" s="19"/>
      <c r="C48" s="19"/>
      <c r="D48" s="20"/>
      <c r="E48" s="20"/>
      <c r="F48" s="20"/>
      <c r="G48" s="20"/>
      <c r="H48" s="20"/>
      <c r="I48" s="20"/>
      <c r="J48" s="20"/>
      <c r="K48" s="20"/>
    </row>
    <row r="49" spans="1:11" ht="14.25" customHeight="1">
      <c r="A49" s="35"/>
      <c r="B49" s="19"/>
      <c r="C49" s="19"/>
      <c r="D49" s="20"/>
      <c r="E49" s="20"/>
      <c r="F49" s="20"/>
      <c r="G49" s="20"/>
      <c r="H49" s="20"/>
      <c r="I49" s="20"/>
      <c r="J49" s="20"/>
      <c r="K49" s="20"/>
    </row>
    <row r="50" spans="1:11" ht="17.25">
      <c r="A50" s="60" t="s">
        <v>38</v>
      </c>
      <c r="B50" s="58" t="s">
        <v>70</v>
      </c>
      <c r="C50" s="58"/>
      <c r="D50" s="58"/>
      <c r="E50" s="58"/>
      <c r="F50" s="58"/>
      <c r="G50" s="58"/>
      <c r="H50" s="58"/>
      <c r="I50" s="58"/>
      <c r="J50" s="58"/>
      <c r="K50" s="57"/>
    </row>
    <row r="51" spans="1:11" ht="17.25">
      <c r="A51" s="60"/>
      <c r="B51" s="59">
        <v>0</v>
      </c>
      <c r="C51" s="59">
        <v>1</v>
      </c>
      <c r="D51" s="59">
        <v>2</v>
      </c>
      <c r="E51" s="59">
        <v>3</v>
      </c>
      <c r="F51" s="59">
        <v>4</v>
      </c>
      <c r="G51" s="59">
        <v>5</v>
      </c>
      <c r="H51" s="59">
        <v>6</v>
      </c>
      <c r="I51" s="59">
        <v>7</v>
      </c>
      <c r="J51" s="59" t="s">
        <v>37</v>
      </c>
      <c r="K51" s="59" t="s">
        <v>15</v>
      </c>
    </row>
    <row r="52" spans="1:11">
      <c r="A52" s="46" t="s">
        <v>36</v>
      </c>
      <c r="B52" s="18">
        <v>1418</v>
      </c>
      <c r="C52" s="18">
        <v>228</v>
      </c>
      <c r="D52" s="18">
        <v>3691</v>
      </c>
      <c r="E52" s="18">
        <v>1217</v>
      </c>
      <c r="F52" s="18">
        <v>2822</v>
      </c>
      <c r="G52" s="18">
        <v>1275</v>
      </c>
      <c r="H52" s="18">
        <v>1275</v>
      </c>
      <c r="I52" s="18">
        <v>625</v>
      </c>
      <c r="J52" s="18">
        <v>1416</v>
      </c>
      <c r="K52" s="18">
        <f t="shared" ref="K52:K70" si="7">SUM(B52:J52)</f>
        <v>13967</v>
      </c>
    </row>
    <row r="53" spans="1:11">
      <c r="A53" s="46" t="s">
        <v>35</v>
      </c>
      <c r="B53" s="18">
        <v>1412</v>
      </c>
      <c r="C53" s="18">
        <v>154</v>
      </c>
      <c r="D53" s="18">
        <v>2355</v>
      </c>
      <c r="E53" s="18">
        <v>748</v>
      </c>
      <c r="F53" s="18">
        <v>1344</v>
      </c>
      <c r="G53" s="18">
        <v>462</v>
      </c>
      <c r="H53" s="18">
        <v>552</v>
      </c>
      <c r="I53" s="18">
        <v>287</v>
      </c>
      <c r="J53" s="18">
        <v>220</v>
      </c>
      <c r="K53" s="18">
        <f t="shared" si="7"/>
        <v>7534</v>
      </c>
    </row>
    <row r="54" spans="1:11">
      <c r="A54" s="46" t="s">
        <v>34</v>
      </c>
      <c r="B54" s="18">
        <v>3102</v>
      </c>
      <c r="C54" s="18">
        <v>263</v>
      </c>
      <c r="D54" s="18">
        <v>5672</v>
      </c>
      <c r="E54" s="18">
        <v>2109</v>
      </c>
      <c r="F54" s="18">
        <v>3033</v>
      </c>
      <c r="G54" s="18">
        <v>1417</v>
      </c>
      <c r="H54" s="18">
        <v>1187</v>
      </c>
      <c r="I54" s="18">
        <v>659</v>
      </c>
      <c r="J54" s="18">
        <v>988</v>
      </c>
      <c r="K54" s="18">
        <f t="shared" si="7"/>
        <v>18430</v>
      </c>
    </row>
    <row r="55" spans="1:11">
      <c r="A55" s="54" t="s">
        <v>33</v>
      </c>
      <c r="B55" s="18">
        <v>2036</v>
      </c>
      <c r="C55" s="18">
        <v>201</v>
      </c>
      <c r="D55" s="18">
        <v>5064</v>
      </c>
      <c r="E55" s="18">
        <v>1292</v>
      </c>
      <c r="F55" s="18">
        <v>3234</v>
      </c>
      <c r="G55" s="18">
        <v>519</v>
      </c>
      <c r="H55" s="18">
        <v>745</v>
      </c>
      <c r="I55" s="18">
        <v>516</v>
      </c>
      <c r="J55" s="18">
        <v>806</v>
      </c>
      <c r="K55" s="18">
        <f t="shared" si="7"/>
        <v>14413</v>
      </c>
    </row>
    <row r="56" spans="1:11">
      <c r="A56" s="46" t="s">
        <v>32</v>
      </c>
      <c r="B56" s="18">
        <v>3374</v>
      </c>
      <c r="C56" s="18">
        <v>275</v>
      </c>
      <c r="D56" s="18">
        <v>4476</v>
      </c>
      <c r="E56" s="18">
        <v>528</v>
      </c>
      <c r="F56" s="18">
        <v>931</v>
      </c>
      <c r="G56" s="18">
        <v>300</v>
      </c>
      <c r="H56" s="18">
        <v>300</v>
      </c>
      <c r="I56" s="18">
        <v>100</v>
      </c>
      <c r="J56" s="18">
        <v>301</v>
      </c>
      <c r="K56" s="18">
        <f t="shared" si="7"/>
        <v>10585</v>
      </c>
    </row>
    <row r="57" spans="1:11">
      <c r="A57" s="46" t="s">
        <v>31</v>
      </c>
      <c r="B57" s="18">
        <v>4339</v>
      </c>
      <c r="C57" s="18">
        <v>312</v>
      </c>
      <c r="D57" s="18">
        <v>6423</v>
      </c>
      <c r="E57" s="18">
        <v>1700</v>
      </c>
      <c r="F57" s="18">
        <v>2809</v>
      </c>
      <c r="G57" s="18">
        <v>928</v>
      </c>
      <c r="H57" s="18">
        <v>620</v>
      </c>
      <c r="I57" s="18">
        <v>308</v>
      </c>
      <c r="J57" s="18">
        <v>978</v>
      </c>
      <c r="K57" s="18">
        <f t="shared" si="7"/>
        <v>18417</v>
      </c>
    </row>
    <row r="58" spans="1:11">
      <c r="A58" s="46" t="s">
        <v>30</v>
      </c>
      <c r="B58" s="18">
        <v>785</v>
      </c>
      <c r="C58" s="18">
        <v>67</v>
      </c>
      <c r="D58" s="18">
        <v>1588</v>
      </c>
      <c r="E58" s="18">
        <v>432</v>
      </c>
      <c r="F58" s="18">
        <v>797</v>
      </c>
      <c r="G58" s="18">
        <v>394</v>
      </c>
      <c r="H58" s="18">
        <v>245</v>
      </c>
      <c r="I58" s="18">
        <v>161</v>
      </c>
      <c r="J58" s="18">
        <v>341</v>
      </c>
      <c r="K58" s="18">
        <f t="shared" si="7"/>
        <v>4810</v>
      </c>
    </row>
    <row r="59" spans="1:11">
      <c r="A59" s="46" t="s">
        <v>29</v>
      </c>
      <c r="B59" s="18">
        <v>1452</v>
      </c>
      <c r="C59" s="18">
        <v>25</v>
      </c>
      <c r="D59" s="18">
        <v>4555</v>
      </c>
      <c r="E59" s="18">
        <v>1076</v>
      </c>
      <c r="F59" s="18">
        <v>1701</v>
      </c>
      <c r="G59" s="18">
        <v>426</v>
      </c>
      <c r="H59" s="18">
        <v>525</v>
      </c>
      <c r="I59" s="18">
        <v>325</v>
      </c>
      <c r="J59" s="18">
        <v>351</v>
      </c>
      <c r="K59" s="18">
        <f t="shared" si="7"/>
        <v>10436</v>
      </c>
    </row>
    <row r="60" spans="1:11">
      <c r="A60" s="46" t="s">
        <v>28</v>
      </c>
      <c r="B60" s="18">
        <v>1495</v>
      </c>
      <c r="C60" s="18">
        <v>128</v>
      </c>
      <c r="D60" s="18">
        <v>2037</v>
      </c>
      <c r="E60" s="18">
        <v>467</v>
      </c>
      <c r="F60" s="18">
        <v>584</v>
      </c>
      <c r="G60" s="18">
        <v>260</v>
      </c>
      <c r="H60" s="18">
        <v>153</v>
      </c>
      <c r="I60" s="18">
        <v>22</v>
      </c>
      <c r="J60" s="18">
        <v>105</v>
      </c>
      <c r="K60" s="18">
        <f t="shared" si="7"/>
        <v>5251</v>
      </c>
    </row>
    <row r="61" spans="1:11">
      <c r="A61" s="46" t="s">
        <v>27</v>
      </c>
      <c r="B61" s="18">
        <v>1560</v>
      </c>
      <c r="C61" s="18">
        <v>162</v>
      </c>
      <c r="D61" s="18">
        <v>2843</v>
      </c>
      <c r="E61" s="18">
        <v>1071</v>
      </c>
      <c r="F61" s="18">
        <v>1928</v>
      </c>
      <c r="G61" s="18">
        <v>1178</v>
      </c>
      <c r="H61" s="18">
        <v>780</v>
      </c>
      <c r="I61" s="18">
        <v>485</v>
      </c>
      <c r="J61" s="18">
        <v>1280</v>
      </c>
      <c r="K61" s="18">
        <f t="shared" si="7"/>
        <v>11287</v>
      </c>
    </row>
    <row r="62" spans="1:11">
      <c r="A62" s="46" t="s">
        <v>26</v>
      </c>
      <c r="B62" s="18">
        <v>687</v>
      </c>
      <c r="C62" s="18">
        <v>75</v>
      </c>
      <c r="D62" s="18">
        <v>1519</v>
      </c>
      <c r="E62" s="18">
        <v>367</v>
      </c>
      <c r="F62" s="18">
        <v>424</v>
      </c>
      <c r="G62" s="18">
        <v>179</v>
      </c>
      <c r="H62" s="18">
        <v>133</v>
      </c>
      <c r="I62" s="18">
        <v>45</v>
      </c>
      <c r="J62" s="18">
        <v>168</v>
      </c>
      <c r="K62" s="18">
        <f t="shared" si="7"/>
        <v>3597</v>
      </c>
    </row>
    <row r="63" spans="1:11">
      <c r="A63" s="46" t="s">
        <v>25</v>
      </c>
      <c r="B63" s="18">
        <v>827</v>
      </c>
      <c r="C63" s="18">
        <v>0</v>
      </c>
      <c r="D63" s="18">
        <v>2198</v>
      </c>
      <c r="E63" s="18">
        <v>528</v>
      </c>
      <c r="F63" s="18">
        <v>707</v>
      </c>
      <c r="G63" s="18">
        <v>264</v>
      </c>
      <c r="H63" s="18">
        <v>228</v>
      </c>
      <c r="I63" s="18">
        <v>92</v>
      </c>
      <c r="J63" s="18">
        <v>275</v>
      </c>
      <c r="K63" s="18">
        <f t="shared" si="7"/>
        <v>5119</v>
      </c>
    </row>
    <row r="64" spans="1:11">
      <c r="A64" s="46" t="s">
        <v>24</v>
      </c>
      <c r="B64" s="18">
        <v>1809</v>
      </c>
      <c r="C64" s="18">
        <v>196</v>
      </c>
      <c r="D64" s="18">
        <v>4534</v>
      </c>
      <c r="E64" s="18">
        <v>1271</v>
      </c>
      <c r="F64" s="18">
        <v>1100</v>
      </c>
      <c r="G64" s="18">
        <v>318</v>
      </c>
      <c r="H64" s="18">
        <v>293</v>
      </c>
      <c r="I64" s="18">
        <v>146</v>
      </c>
      <c r="J64" s="18">
        <v>171</v>
      </c>
      <c r="K64" s="18">
        <f t="shared" si="7"/>
        <v>9838</v>
      </c>
    </row>
    <row r="65" spans="1:11">
      <c r="A65" s="47" t="s">
        <v>23</v>
      </c>
      <c r="B65" s="48">
        <v>572</v>
      </c>
      <c r="C65" s="48">
        <v>67</v>
      </c>
      <c r="D65" s="48">
        <v>1624</v>
      </c>
      <c r="E65" s="48">
        <v>231</v>
      </c>
      <c r="F65" s="48">
        <v>436</v>
      </c>
      <c r="G65" s="48">
        <v>163</v>
      </c>
      <c r="H65" s="48">
        <v>145</v>
      </c>
      <c r="I65" s="48">
        <v>102</v>
      </c>
      <c r="J65" s="48">
        <v>70</v>
      </c>
      <c r="K65" s="48">
        <f t="shared" si="7"/>
        <v>3410</v>
      </c>
    </row>
    <row r="66" spans="1:11">
      <c r="A66" s="46" t="s">
        <v>22</v>
      </c>
      <c r="B66" s="18">
        <f t="shared" ref="B66:J66" si="8">SUM(B52:B57)</f>
        <v>15681</v>
      </c>
      <c r="C66" s="18">
        <f t="shared" si="8"/>
        <v>1433</v>
      </c>
      <c r="D66" s="18">
        <f t="shared" si="8"/>
        <v>27681</v>
      </c>
      <c r="E66" s="18">
        <f t="shared" si="8"/>
        <v>7594</v>
      </c>
      <c r="F66" s="18">
        <f t="shared" si="8"/>
        <v>14173</v>
      </c>
      <c r="G66" s="18">
        <f t="shared" si="8"/>
        <v>4901</v>
      </c>
      <c r="H66" s="18">
        <f t="shared" si="8"/>
        <v>4679</v>
      </c>
      <c r="I66" s="18">
        <f t="shared" si="8"/>
        <v>2495</v>
      </c>
      <c r="J66" s="18">
        <f t="shared" si="8"/>
        <v>4709</v>
      </c>
      <c r="K66" s="18">
        <f t="shared" si="7"/>
        <v>83346</v>
      </c>
    </row>
    <row r="67" spans="1:11">
      <c r="A67" s="46" t="s">
        <v>21</v>
      </c>
      <c r="B67" s="18">
        <f t="shared" ref="B67:J67" si="9">SUM(B58:B60)</f>
        <v>3732</v>
      </c>
      <c r="C67" s="18">
        <f t="shared" si="9"/>
        <v>220</v>
      </c>
      <c r="D67" s="18">
        <f t="shared" si="9"/>
        <v>8180</v>
      </c>
      <c r="E67" s="18">
        <f t="shared" si="9"/>
        <v>1975</v>
      </c>
      <c r="F67" s="18">
        <f t="shared" si="9"/>
        <v>3082</v>
      </c>
      <c r="G67" s="18">
        <f t="shared" si="9"/>
        <v>1080</v>
      </c>
      <c r="H67" s="18">
        <f t="shared" si="9"/>
        <v>923</v>
      </c>
      <c r="I67" s="18">
        <f t="shared" si="9"/>
        <v>508</v>
      </c>
      <c r="J67" s="18">
        <f t="shared" si="9"/>
        <v>797</v>
      </c>
      <c r="K67" s="18">
        <f t="shared" si="7"/>
        <v>20497</v>
      </c>
    </row>
    <row r="68" spans="1:11">
      <c r="A68" s="46" t="s">
        <v>20</v>
      </c>
      <c r="B68" s="18">
        <f t="shared" ref="B68:J68" si="10">SUM(B61:B63)</f>
        <v>3074</v>
      </c>
      <c r="C68" s="18">
        <f t="shared" si="10"/>
        <v>237</v>
      </c>
      <c r="D68" s="18">
        <f t="shared" si="10"/>
        <v>6560</v>
      </c>
      <c r="E68" s="18">
        <f t="shared" si="10"/>
        <v>1966</v>
      </c>
      <c r="F68" s="18">
        <f t="shared" si="10"/>
        <v>3059</v>
      </c>
      <c r="G68" s="18">
        <f t="shared" si="10"/>
        <v>1621</v>
      </c>
      <c r="H68" s="18">
        <f t="shared" si="10"/>
        <v>1141</v>
      </c>
      <c r="I68" s="18">
        <f t="shared" si="10"/>
        <v>622</v>
      </c>
      <c r="J68" s="18">
        <f t="shared" si="10"/>
        <v>1723</v>
      </c>
      <c r="K68" s="18">
        <f t="shared" si="7"/>
        <v>20003</v>
      </c>
    </row>
    <row r="69" spans="1:11">
      <c r="A69" s="47" t="s">
        <v>19</v>
      </c>
      <c r="B69" s="48">
        <f t="shared" ref="B69:J69" si="11">SUM(B64:B65)</f>
        <v>2381</v>
      </c>
      <c r="C69" s="48">
        <f t="shared" si="11"/>
        <v>263</v>
      </c>
      <c r="D69" s="48">
        <f t="shared" si="11"/>
        <v>6158</v>
      </c>
      <c r="E69" s="48">
        <f t="shared" si="11"/>
        <v>1502</v>
      </c>
      <c r="F69" s="48">
        <f t="shared" si="11"/>
        <v>1536</v>
      </c>
      <c r="G69" s="48">
        <f t="shared" si="11"/>
        <v>481</v>
      </c>
      <c r="H69" s="48">
        <f t="shared" si="11"/>
        <v>438</v>
      </c>
      <c r="I69" s="48">
        <f t="shared" si="11"/>
        <v>248</v>
      </c>
      <c r="J69" s="48">
        <f t="shared" si="11"/>
        <v>241</v>
      </c>
      <c r="K69" s="48">
        <f t="shared" si="7"/>
        <v>13248</v>
      </c>
    </row>
    <row r="70" spans="1:11" ht="17.25">
      <c r="A70" s="55" t="s">
        <v>18</v>
      </c>
      <c r="B70" s="56">
        <f t="shared" ref="B70:J70" si="12">SUM(B66:B69)</f>
        <v>24868</v>
      </c>
      <c r="C70" s="56">
        <f t="shared" si="12"/>
        <v>2153</v>
      </c>
      <c r="D70" s="56">
        <f t="shared" si="12"/>
        <v>48579</v>
      </c>
      <c r="E70" s="56">
        <f t="shared" si="12"/>
        <v>13037</v>
      </c>
      <c r="F70" s="56">
        <f t="shared" si="12"/>
        <v>21850</v>
      </c>
      <c r="G70" s="56">
        <f t="shared" si="12"/>
        <v>8083</v>
      </c>
      <c r="H70" s="56">
        <f t="shared" si="12"/>
        <v>7181</v>
      </c>
      <c r="I70" s="56">
        <f t="shared" si="12"/>
        <v>3873</v>
      </c>
      <c r="J70" s="56">
        <f t="shared" si="12"/>
        <v>7470</v>
      </c>
      <c r="K70" s="56">
        <f t="shared" si="7"/>
        <v>137094</v>
      </c>
    </row>
    <row r="72" spans="1:11">
      <c r="A72" s="17" t="s">
        <v>17</v>
      </c>
    </row>
  </sheetData>
  <mergeCells count="4">
    <mergeCell ref="B50:J50"/>
    <mergeCell ref="A50:A51"/>
    <mergeCell ref="A6:B6"/>
    <mergeCell ref="D6:G6"/>
  </mergeCells>
  <pageMargins left="1.1811023622047245" right="0.78740157480314965" top="0.39370078740157483" bottom="0.78740157480314965" header="0.51181102362204722" footer="0.51181102362204722"/>
  <pageSetup paperSize="9" scale="42" orientation="landscape" r:id="rId1"/>
  <headerFooter>
    <oddFooter>&amp;LISEE - document édité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1"/>
  <sheetViews>
    <sheetView tabSelected="1" zoomScaleNormal="100" workbookViewId="0">
      <selection activeCell="I15" sqref="I15"/>
    </sheetView>
  </sheetViews>
  <sheetFormatPr baseColWidth="10" defaultRowHeight="15.75"/>
  <cols>
    <col min="1" max="1" width="29.7109375" style="3" customWidth="1"/>
    <col min="2" max="2" width="17.85546875" style="3" customWidth="1"/>
    <col min="3" max="3" width="19.140625" style="3" customWidth="1"/>
    <col min="4" max="4" width="16" style="3" customWidth="1"/>
    <col min="5" max="5" width="14.140625" style="3" customWidth="1"/>
    <col min="6" max="6" width="13.42578125" style="3" customWidth="1"/>
    <col min="7" max="16384" width="11.42578125" style="3"/>
  </cols>
  <sheetData>
    <row r="1" spans="1:26">
      <c r="A1" s="11"/>
      <c r="B1" s="1"/>
      <c r="C1" s="2"/>
      <c r="D1" s="2"/>
      <c r="E1" s="2"/>
      <c r="F1" s="2"/>
      <c r="G1" s="2"/>
      <c r="H1" s="2"/>
      <c r="I1" s="2"/>
      <c r="K1" s="4"/>
      <c r="L1" s="5"/>
      <c r="M1" s="5"/>
      <c r="N1" s="5"/>
      <c r="O1" s="5"/>
      <c r="P1" s="5"/>
      <c r="Q1" s="5"/>
      <c r="R1" s="5"/>
      <c r="T1" s="5"/>
      <c r="U1" s="5"/>
      <c r="V1" s="5"/>
      <c r="W1" s="5"/>
      <c r="X1" s="5"/>
      <c r="Y1" s="5"/>
      <c r="Z1" s="5"/>
    </row>
    <row r="2" spans="1:26" ht="19.5">
      <c r="A2" s="32" t="s">
        <v>66</v>
      </c>
      <c r="B2" s="33"/>
      <c r="C2" s="36"/>
      <c r="D2" s="33"/>
    </row>
    <row r="3" spans="1:26" ht="18.75">
      <c r="A3" s="12"/>
    </row>
    <row r="4" spans="1:26">
      <c r="A4" s="34" t="s">
        <v>14</v>
      </c>
    </row>
    <row r="5" spans="1:26">
      <c r="A5" s="13"/>
    </row>
    <row r="6" spans="1:26" ht="18.75">
      <c r="A6" s="35" t="s">
        <v>68</v>
      </c>
    </row>
    <row r="7" spans="1:26">
      <c r="A7" s="13"/>
    </row>
    <row r="8" spans="1:26" ht="50.25" customHeight="1">
      <c r="A8" s="39" t="s">
        <v>67</v>
      </c>
      <c r="B8" s="39" t="s">
        <v>16</v>
      </c>
    </row>
    <row r="9" spans="1:26" ht="15.75" customHeight="1">
      <c r="A9" s="14" t="s">
        <v>0</v>
      </c>
      <c r="B9" s="15">
        <v>46</v>
      </c>
    </row>
    <row r="10" spans="1:26">
      <c r="A10" s="14" t="s">
        <v>1</v>
      </c>
      <c r="B10" s="15">
        <v>46</v>
      </c>
    </row>
    <row r="11" spans="1:26">
      <c r="A11" s="14" t="s">
        <v>2</v>
      </c>
      <c r="B11" s="15">
        <v>74</v>
      </c>
    </row>
    <row r="12" spans="1:26">
      <c r="A12" s="14" t="s">
        <v>3</v>
      </c>
      <c r="B12" s="15">
        <v>92</v>
      </c>
    </row>
    <row r="13" spans="1:26">
      <c r="A13" s="23" t="s">
        <v>4</v>
      </c>
      <c r="B13" s="24">
        <v>102</v>
      </c>
    </row>
    <row r="14" spans="1:26">
      <c r="E14" s="1"/>
    </row>
    <row r="15" spans="1:26">
      <c r="A15" s="37" t="s">
        <v>69</v>
      </c>
    </row>
    <row r="17" spans="1:19">
      <c r="B17" s="1"/>
      <c r="F17" s="6"/>
    </row>
    <row r="18" spans="1:19" ht="18.75">
      <c r="A18" s="35" t="s">
        <v>65</v>
      </c>
      <c r="B18" s="1"/>
      <c r="F18" s="6"/>
      <c r="O18"/>
      <c r="P18"/>
      <c r="Q18"/>
    </row>
    <row r="19" spans="1:19">
      <c r="B19" s="1"/>
      <c r="D19"/>
      <c r="E19"/>
      <c r="F19"/>
    </row>
    <row r="20" spans="1:19" ht="34.5">
      <c r="A20" s="38"/>
      <c r="B20" s="38" t="s">
        <v>5</v>
      </c>
      <c r="C20" s="38" t="s">
        <v>6</v>
      </c>
      <c r="D20" s="38" t="s">
        <v>7</v>
      </c>
      <c r="E20" s="38" t="s">
        <v>8</v>
      </c>
      <c r="H20"/>
      <c r="I20"/>
      <c r="J20"/>
      <c r="K20" s="4"/>
      <c r="S20" s="6"/>
    </row>
    <row r="21" spans="1:19">
      <c r="A21" s="14" t="s">
        <v>9</v>
      </c>
      <c r="B21" s="15">
        <v>4559</v>
      </c>
      <c r="C21" s="14">
        <v>4002</v>
      </c>
      <c r="D21" s="15">
        <v>1243</v>
      </c>
      <c r="E21" s="14">
        <v>49</v>
      </c>
      <c r="H21" s="7"/>
      <c r="I21" s="7"/>
      <c r="J21" s="7"/>
      <c r="K21" s="6"/>
      <c r="S21" s="6"/>
    </row>
    <row r="22" spans="1:19">
      <c r="A22" s="14" t="s">
        <v>10</v>
      </c>
      <c r="B22" s="15">
        <v>11059</v>
      </c>
      <c r="C22" s="14">
        <v>5553</v>
      </c>
      <c r="D22" s="15">
        <v>3491</v>
      </c>
      <c r="E22" s="14">
        <v>663</v>
      </c>
      <c r="H22" s="7"/>
      <c r="I22" s="7"/>
      <c r="J22" s="7"/>
      <c r="K22" s="6"/>
      <c r="S22" s="6"/>
    </row>
    <row r="23" spans="1:19">
      <c r="A23" s="14" t="s">
        <v>11</v>
      </c>
      <c r="B23" s="15">
        <v>1811</v>
      </c>
      <c r="C23" s="14">
        <v>2311</v>
      </c>
      <c r="D23" s="15">
        <v>3941</v>
      </c>
      <c r="E23" s="14">
        <v>586</v>
      </c>
      <c r="H23" s="7"/>
      <c r="I23" s="7"/>
      <c r="J23" s="7"/>
      <c r="K23" s="6"/>
      <c r="S23" s="6"/>
    </row>
    <row r="24" spans="1:19">
      <c r="A24" s="14" t="s">
        <v>12</v>
      </c>
      <c r="B24" s="15">
        <v>3551</v>
      </c>
      <c r="C24" s="14">
        <v>2010</v>
      </c>
      <c r="D24" s="15">
        <v>539</v>
      </c>
      <c r="E24" s="14">
        <v>202</v>
      </c>
      <c r="H24" s="7"/>
      <c r="I24" s="7"/>
      <c r="J24" s="7"/>
      <c r="K24" s="6"/>
      <c r="S24" s="6"/>
    </row>
    <row r="25" spans="1:19">
      <c r="A25" s="14" t="s">
        <v>13</v>
      </c>
      <c r="B25" s="15">
        <v>645</v>
      </c>
      <c r="C25" s="14">
        <v>343</v>
      </c>
      <c r="D25" s="15">
        <v>1475</v>
      </c>
      <c r="E25" s="14">
        <v>1538</v>
      </c>
      <c r="H25" s="7"/>
      <c r="I25" s="7"/>
      <c r="J25" s="7"/>
      <c r="K25" s="6"/>
      <c r="S25" s="6"/>
    </row>
    <row r="26" spans="1:19">
      <c r="A26" s="16" t="s">
        <v>15</v>
      </c>
      <c r="B26" s="16">
        <f>SUM(B21:B25)</f>
        <v>21625</v>
      </c>
      <c r="C26" s="16">
        <f>SUM(C21:C25)</f>
        <v>14219</v>
      </c>
      <c r="D26" s="16">
        <f>SUM(D21:D25)</f>
        <v>10689</v>
      </c>
      <c r="E26" s="16">
        <f>SUM(E21:E25)</f>
        <v>3038</v>
      </c>
      <c r="H26" s="7"/>
      <c r="I26" s="7"/>
      <c r="J26" s="7"/>
      <c r="K26" s="6"/>
      <c r="O26"/>
      <c r="P26"/>
      <c r="Q26"/>
      <c r="R26" s="4"/>
    </row>
    <row r="27" spans="1:19">
      <c r="D27"/>
      <c r="E27"/>
      <c r="F27"/>
      <c r="O27"/>
      <c r="P27"/>
      <c r="Q27"/>
      <c r="R27" s="4"/>
    </row>
    <row r="28" spans="1:19">
      <c r="D28"/>
      <c r="E28"/>
      <c r="F28"/>
      <c r="O28"/>
      <c r="P28"/>
      <c r="Q28"/>
      <c r="R28" s="4"/>
    </row>
    <row r="29" spans="1:19">
      <c r="D29"/>
      <c r="E29"/>
      <c r="F29"/>
      <c r="O29"/>
      <c r="P29"/>
      <c r="Q29"/>
      <c r="R29" s="4"/>
    </row>
    <row r="30" spans="1:19">
      <c r="D30"/>
      <c r="E30"/>
      <c r="F30"/>
      <c r="O30"/>
      <c r="P30"/>
      <c r="Q30"/>
      <c r="R30" s="4"/>
    </row>
    <row r="31" spans="1:19">
      <c r="D31"/>
      <c r="E31"/>
      <c r="F31"/>
      <c r="O31"/>
      <c r="P31"/>
      <c r="Q31"/>
      <c r="R31" s="4"/>
    </row>
    <row r="32" spans="1:19">
      <c r="D32"/>
      <c r="E32"/>
      <c r="F32"/>
      <c r="O32"/>
      <c r="P32"/>
      <c r="Q32"/>
      <c r="R32" s="4"/>
    </row>
    <row r="33" spans="2:10">
      <c r="D33"/>
      <c r="E33"/>
      <c r="F33"/>
    </row>
    <row r="34" spans="2:10">
      <c r="B34" s="1"/>
      <c r="C34"/>
      <c r="D34"/>
      <c r="E34"/>
      <c r="F34"/>
      <c r="G34"/>
      <c r="H34"/>
    </row>
    <row r="35" spans="2:10">
      <c r="B35" s="1"/>
      <c r="C35"/>
      <c r="D35"/>
      <c r="E35"/>
      <c r="F35"/>
      <c r="G35"/>
      <c r="H35"/>
    </row>
    <row r="36" spans="2:10">
      <c r="B36" s="1"/>
      <c r="C36"/>
      <c r="D36"/>
      <c r="E36"/>
      <c r="F36"/>
      <c r="G36"/>
      <c r="H36"/>
    </row>
    <row r="37" spans="2:10">
      <c r="B37" s="1"/>
      <c r="C37"/>
      <c r="D37"/>
      <c r="E37"/>
      <c r="F37"/>
      <c r="G37"/>
      <c r="H37"/>
    </row>
    <row r="38" spans="2:10">
      <c r="B38" s="1"/>
      <c r="C38"/>
      <c r="D38"/>
      <c r="E38"/>
      <c r="F38"/>
      <c r="G38"/>
      <c r="H38"/>
    </row>
    <row r="39" spans="2:10">
      <c r="B39" s="1"/>
      <c r="C39"/>
      <c r="D39"/>
      <c r="E39"/>
      <c r="F39"/>
      <c r="G39"/>
      <c r="H39"/>
    </row>
    <row r="40" spans="2:10">
      <c r="B40" s="1"/>
      <c r="C40"/>
      <c r="D40"/>
      <c r="E40"/>
      <c r="F40"/>
      <c r="G40"/>
      <c r="H40"/>
    </row>
    <row r="41" spans="2:10">
      <c r="B41" s="1"/>
      <c r="C41"/>
      <c r="D41"/>
      <c r="E41"/>
      <c r="F41"/>
      <c r="G41"/>
      <c r="H41"/>
    </row>
    <row r="42" spans="2:10">
      <c r="B42" s="1"/>
      <c r="C42"/>
      <c r="D42"/>
      <c r="E42"/>
      <c r="F42"/>
      <c r="G42"/>
      <c r="H42"/>
    </row>
    <row r="43" spans="2:10">
      <c r="D43"/>
      <c r="E43"/>
      <c r="F43"/>
    </row>
    <row r="44" spans="2:10">
      <c r="J44" s="6"/>
    </row>
    <row r="45" spans="2:10">
      <c r="B45" s="8"/>
      <c r="C45" s="9"/>
      <c r="D45" s="9"/>
      <c r="E45" s="9"/>
      <c r="F45" s="9"/>
      <c r="G45" s="9"/>
      <c r="H45" s="9"/>
      <c r="I45" s="9"/>
    </row>
    <row r="46" spans="2:10">
      <c r="C46" s="6"/>
      <c r="D46" s="6"/>
      <c r="E46" s="6"/>
      <c r="F46" s="6"/>
      <c r="G46" s="6"/>
      <c r="H46" s="6"/>
      <c r="I46" s="6"/>
    </row>
    <row r="51" spans="5:6">
      <c r="E51" s="1"/>
    </row>
    <row r="52" spans="5:6">
      <c r="E52" s="1"/>
      <c r="F52" s="6"/>
    </row>
    <row r="53" spans="5:6">
      <c r="E53" s="1"/>
      <c r="F53" s="6"/>
    </row>
    <row r="54" spans="5:6">
      <c r="E54" s="1"/>
      <c r="F54" s="6"/>
    </row>
    <row r="55" spans="5:6">
      <c r="F55" s="6"/>
    </row>
    <row r="81" spans="14:14">
      <c r="N81" s="10"/>
    </row>
  </sheetData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Footer>&amp;LISEE - document édité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temps passé</vt:lpstr>
      <vt:lpstr>moyens utilisés</vt:lpstr>
      <vt:lpstr>'moyens utilisés'!Zone_d_impression</vt:lpstr>
    </vt:vector>
  </TitlesOfParts>
  <Company>ISEE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Laetitia.Asri</dc:creator>
  <cp:lastModifiedBy>Veronique.Ujicas</cp:lastModifiedBy>
  <cp:lastPrinted>2014-04-25T03:59:24Z</cp:lastPrinted>
  <dcterms:created xsi:type="dcterms:W3CDTF">2014-04-08T03:35:41Z</dcterms:created>
  <dcterms:modified xsi:type="dcterms:W3CDTF">2014-04-25T04:00:08Z</dcterms:modified>
</cp:coreProperties>
</file>