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40" yWindow="270" windowWidth="9690" windowHeight="7290" tabRatio="949" activeTab="0"/>
  </bookViews>
  <sheets>
    <sheet name="Sommaire" sheetId="1" r:id="rId1"/>
    <sheet name="Type-Lieu" sheetId="2" r:id="rId2"/>
    <sheet name="Résidence" sheetId="3" r:id="rId3"/>
    <sheet name="Sexe" sheetId="4" r:id="rId4"/>
    <sheet name="Age" sheetId="5" r:id="rId5"/>
    <sheet name="Nationalité" sheetId="6" r:id="rId6"/>
    <sheet name="Durée" sheetId="7" r:id="rId7"/>
    <sheet name="Motif" sheetId="8" r:id="rId8"/>
    <sheet name="Hébergement" sheetId="9" r:id="rId9"/>
    <sheet name="Etude de marché" sheetId="10" r:id="rId10"/>
    <sheet name="1ère Visite" sheetId="11" r:id="rId11"/>
    <sheet name="Mode voyage" sheetId="12" r:id="rId12"/>
    <sheet name="Touristes Résidence-Durée" sheetId="13" r:id="rId13"/>
    <sheet name="Résidents - Pays visité" sheetId="14" r:id="rId14"/>
    <sheet name="Résidents - Pays visité - Durée" sheetId="15" r:id="rId15"/>
  </sheets>
  <definedNames>
    <definedName name="_xlnm.Print_Area" localSheetId="9">'Etude de marché'!$A$1:$I$64</definedName>
    <definedName name="_xlnm.Print_Area" localSheetId="2">'Résidence'!$A$1:$F$52</definedName>
    <definedName name="_xlnm.Print_Area" localSheetId="13">'Résidents - Pays visité'!$A$1:$D$60</definedName>
    <definedName name="_xlnm.Print_Area" localSheetId="14">'Résidents - Pays visité - Durée'!$A$1:$D$61</definedName>
    <definedName name="_xlnm.Print_Area" localSheetId="0">'Sommaire'!$A$1:$H$34</definedName>
    <definedName name="_xlnm.Print_Area" localSheetId="12">'Touristes Résidence-Durée'!$A$1:$D$56</definedName>
  </definedNames>
  <calcPr fullCalcOnLoad="1"/>
</workbook>
</file>

<file path=xl/sharedStrings.xml><?xml version="1.0" encoding="utf-8"?>
<sst xmlns="http://schemas.openxmlformats.org/spreadsheetml/2006/main" count="653" uniqueCount="159">
  <si>
    <t>Touristes</t>
  </si>
  <si>
    <t xml:space="preserve"> France</t>
  </si>
  <si>
    <t xml:space="preserve"> Autres pays d'Europe</t>
  </si>
  <si>
    <t xml:space="preserve"> E U R O P E</t>
  </si>
  <si>
    <t xml:space="preserve"> Japon</t>
  </si>
  <si>
    <t xml:space="preserve"> Autres pays d'Asie</t>
  </si>
  <si>
    <t xml:space="preserve"> A S I E</t>
  </si>
  <si>
    <t xml:space="preserve"> A F R I Q U E</t>
  </si>
  <si>
    <t xml:space="preserve"> USA</t>
  </si>
  <si>
    <t xml:space="preserve"> A M E R I Q U E</t>
  </si>
  <si>
    <t xml:space="preserve"> Wallis et Futuna</t>
  </si>
  <si>
    <t xml:space="preserve"> O C E A N I E</t>
  </si>
  <si>
    <t xml:space="preserve"> Polynésie Française</t>
  </si>
  <si>
    <t xml:space="preserve"> Nouvelle Calédonie</t>
  </si>
  <si>
    <t xml:space="preserve"> Indéterminé</t>
  </si>
  <si>
    <t>Résidents</t>
  </si>
  <si>
    <t>ENSEMBLE</t>
  </si>
  <si>
    <t>RESIDENCE</t>
  </si>
  <si>
    <t xml:space="preserve"> Autres pays d'Amérique</t>
  </si>
  <si>
    <t>SEXE</t>
  </si>
  <si>
    <t>TRANCHE D'AGE</t>
  </si>
  <si>
    <t>Moins de 10 ans</t>
  </si>
  <si>
    <t>De 10 à 19 ans</t>
  </si>
  <si>
    <t>De 30 à 39 ans</t>
  </si>
  <si>
    <t>De 40 à 49 ans</t>
  </si>
  <si>
    <t>De 50 à 59 ans</t>
  </si>
  <si>
    <t>De 60 à 69 ans</t>
  </si>
  <si>
    <t>De 70 à 79 ans</t>
  </si>
  <si>
    <t>80 ans et +</t>
  </si>
  <si>
    <t>De 20 à 29 ans</t>
  </si>
  <si>
    <t>Indéterminé</t>
  </si>
  <si>
    <t>NATIONALITE</t>
  </si>
  <si>
    <t>Australie</t>
  </si>
  <si>
    <t xml:space="preserve"> Indéterminée</t>
  </si>
  <si>
    <t>DUREE DE SEJOUR</t>
  </si>
  <si>
    <t>ARRIVEES</t>
  </si>
  <si>
    <t xml:space="preserve">               ARRIVEES PAR SEXE</t>
  </si>
  <si>
    <t xml:space="preserve"> ARRIVEES</t>
  </si>
  <si>
    <t>Vacances</t>
  </si>
  <si>
    <t>Affaires</t>
  </si>
  <si>
    <t>Autres</t>
  </si>
  <si>
    <t>TOTAL MOTIFS INDIQUES</t>
  </si>
  <si>
    <t>De 1 à 3 jours</t>
  </si>
  <si>
    <t>De 4 à 6 jours</t>
  </si>
  <si>
    <t>De 7 à 9 jours</t>
  </si>
  <si>
    <t>De 10 à 14 jours</t>
  </si>
  <si>
    <t>De 15 à 29 jours</t>
  </si>
  <si>
    <t>De 30 à 89 jours</t>
  </si>
  <si>
    <t>Plus de 90 jours</t>
  </si>
  <si>
    <t>ARRIVEES PAR DUREE DE SEJOUR</t>
  </si>
  <si>
    <t>ARRIVEES PAR NATIONALITE</t>
  </si>
  <si>
    <t>Nombre</t>
  </si>
  <si>
    <t>Jours</t>
  </si>
  <si>
    <t>ENQUETE ARRIVEES DES PASSAGERS</t>
  </si>
  <si>
    <t>Indéterminée</t>
  </si>
  <si>
    <t xml:space="preserve"> ARRIVEES PAR LIEU DE RESIDENCE</t>
  </si>
  <si>
    <t xml:space="preserve"> Vanuatu</t>
  </si>
  <si>
    <t xml:space="preserve"> Australie</t>
  </si>
  <si>
    <t>ARRIVEES PAR TRANCHE D'AGE</t>
  </si>
  <si>
    <t xml:space="preserve"> Nouvelle-Zélande</t>
  </si>
  <si>
    <t>Amis, famille</t>
  </si>
  <si>
    <t>MOTIF PRINCIPAL DU SEJOUR</t>
  </si>
  <si>
    <t xml:space="preserve"> ARRIVEES PAR MOTIF PRINCIPAL DU SEJOUR</t>
  </si>
  <si>
    <t xml:space="preserve">                               Première Visite en Nouvelle-Calédonie</t>
  </si>
  <si>
    <t>Oui</t>
  </si>
  <si>
    <t>Non</t>
  </si>
  <si>
    <t>Ensemble</t>
  </si>
  <si>
    <t xml:space="preserve">                  ARRIVEES DE TOURISTES PAR LIEU DE RESIDENCE ET PREMIERE VISITE</t>
  </si>
  <si>
    <t>TOURISTES</t>
  </si>
  <si>
    <t>Hôtel</t>
  </si>
  <si>
    <t>Location</t>
  </si>
  <si>
    <t>PRINCIPAL MODE D'HEBERGEMENT</t>
  </si>
  <si>
    <t>Seul</t>
  </si>
  <si>
    <t>En famille</t>
  </si>
  <si>
    <t>En couple</t>
  </si>
  <si>
    <t xml:space="preserve">                                       ARRIVEES DE TOURISTES PAR LIEU DE RESIDENCE ET MODE DE VOYAGE</t>
  </si>
  <si>
    <t xml:space="preserve">                                                 </t>
  </si>
  <si>
    <t>Mode de voyage</t>
  </si>
  <si>
    <t>PRINCIPAL PAYS VISITE</t>
  </si>
  <si>
    <t xml:space="preserve"> TOURISTES PAR SEXE ET LIEU DE RESIDENCE</t>
  </si>
  <si>
    <t>Japon</t>
  </si>
  <si>
    <t>France</t>
  </si>
  <si>
    <t>Nlle-Zélande</t>
  </si>
  <si>
    <t>Autre</t>
  </si>
  <si>
    <t xml:space="preserve"> TOURISTES</t>
  </si>
  <si>
    <t xml:space="preserve"> TOURISTES PAR TRANCHE D'AGE ET LIEU DE RESIDENCE</t>
  </si>
  <si>
    <t>TOURISTES PAR ETUDE DE MARCHE (SEXE,PROFESSION,MOTIF,AGE)</t>
  </si>
  <si>
    <t>RESIDENTS PAR PRINCIPAL PAYS VISITE ET DUREE DE SEJOUR</t>
  </si>
  <si>
    <t xml:space="preserve">        ARRIVEES DE TOURISTES PAR LIEU DE RESIDENCE ET </t>
  </si>
  <si>
    <t xml:space="preserve">                             DUREE DE SEJOUR MOYENNE</t>
  </si>
  <si>
    <t xml:space="preserve">        ARRIVEES DE RESIDENTS PAR PRINCIPAL PAYS VISITE ET</t>
  </si>
  <si>
    <t xml:space="preserve">                           DUREE DE SEJOUR MOYENNE</t>
  </si>
  <si>
    <t>Homme</t>
  </si>
  <si>
    <t>Femme</t>
  </si>
  <si>
    <t xml:space="preserve"> Allemagne</t>
  </si>
  <si>
    <t xml:space="preserve"> Suisse</t>
  </si>
  <si>
    <t xml:space="preserve"> Italie</t>
  </si>
  <si>
    <t xml:space="preserve"> Grande-Bretagne</t>
  </si>
  <si>
    <t xml:space="preserve"> Hong Kong</t>
  </si>
  <si>
    <t xml:space="preserve"> Corée du Sud</t>
  </si>
  <si>
    <t xml:space="preserve"> Réunion Mayotte</t>
  </si>
  <si>
    <t xml:space="preserve"> Autres pays d'Afrique</t>
  </si>
  <si>
    <t xml:space="preserve"> DOM Caraïbes</t>
  </si>
  <si>
    <t xml:space="preserve"> Canada</t>
  </si>
  <si>
    <t xml:space="preserve"> Argentine</t>
  </si>
  <si>
    <t xml:space="preserve"> OCEANIE FRANCAISE</t>
  </si>
  <si>
    <t xml:space="preserve"> NOUVELLE-ZELANDE</t>
  </si>
  <si>
    <t xml:space="preserve"> VANUATU</t>
  </si>
  <si>
    <t xml:space="preserve"> AUSTRALIE</t>
  </si>
  <si>
    <t xml:space="preserve"> AUTRES PAYS D'OCEANIE</t>
  </si>
  <si>
    <t>LIEU DE DEBARQUEMENT</t>
  </si>
  <si>
    <t>Excursion.</t>
  </si>
  <si>
    <t>Visiteurs</t>
  </si>
  <si>
    <t>Migrants</t>
  </si>
  <si>
    <t>TONTOUTA</t>
  </si>
  <si>
    <t>MAGENTA</t>
  </si>
  <si>
    <t>PORT</t>
  </si>
  <si>
    <t xml:space="preserve">                              ARRIVEES PAR TYPE DE PASSAGERS ET LIEU DE DEBARQUEMENT</t>
  </si>
  <si>
    <t>Avec des amis</t>
  </si>
  <si>
    <t>PASSAGERS PAR TYPE ET LIEU DE DEBARQUEMENT</t>
  </si>
  <si>
    <t>TOURISTES ET RESIDENTS PAR LIEU DE RESIDENCE</t>
  </si>
  <si>
    <t>TOURISTES ET RESIDENTS PAR NATIONALITE</t>
  </si>
  <si>
    <t>TOURISTES ET RESIDENTS PAR DUREE DE SEJOUR</t>
  </si>
  <si>
    <t>TOURISTES ET RESIDENTS PAR MOTIF DE SEJOUR</t>
  </si>
  <si>
    <t>TOURISTES ET RESIDENTS PAR PRINCIPAL MODE D'HEBERGEMENT</t>
  </si>
  <si>
    <t>TOURISTES PAR LIEU DE RESIDENCE ET PREMIERE VISITE</t>
  </si>
  <si>
    <t>TOURISTES PAR LIEU DE RESIDENCE ET MODE DE VOYAGE</t>
  </si>
  <si>
    <t>TOURISTES PAR RESIDENCE ET DUREE DE SEJOUR MOYENNE</t>
  </si>
  <si>
    <t>TOURISTES ET RESIDENTS PAR SEXE</t>
  </si>
  <si>
    <t>TOURISTES ET RESIDENTS PAR TRANCHE D'AGE</t>
  </si>
  <si>
    <t>Touristes *</t>
  </si>
  <si>
    <t>* : Touristes ayant indiqué leur durée de séjour uniquement</t>
  </si>
  <si>
    <t xml:space="preserve">RESIDENTS PAR PRINCIPAL PAYS VISITE </t>
  </si>
  <si>
    <t xml:space="preserve"> Chine</t>
  </si>
  <si>
    <t xml:space="preserve"> Inde</t>
  </si>
  <si>
    <t xml:space="preserve"> Indonésie</t>
  </si>
  <si>
    <t xml:space="preserve"> Singapour</t>
  </si>
  <si>
    <t xml:space="preserve"> Thaïlande</t>
  </si>
  <si>
    <t xml:space="preserve"> Vietnam</t>
  </si>
  <si>
    <t xml:space="preserve"> FIDJI</t>
  </si>
  <si>
    <t xml:space="preserve">ARRIVEES DE RESIDENTS PAR PRINCIPAL PAYS VISITE </t>
  </si>
  <si>
    <t>* : Résidents ayant indiqué leur durée de séjour uniquement</t>
  </si>
  <si>
    <t>Résidents *</t>
  </si>
  <si>
    <t xml:space="preserve"> Autres pays d'Océanie</t>
  </si>
  <si>
    <t xml:space="preserve">                  Touristes</t>
  </si>
  <si>
    <t>%</t>
  </si>
  <si>
    <t xml:space="preserve">                   Résidents</t>
  </si>
  <si>
    <t xml:space="preserve">                       Résidents</t>
  </si>
  <si>
    <t xml:space="preserve"> TOURISTES PAR MOTIF PRINCIPAL DU SEJOUR ET LIEU DE RESIDENCE</t>
  </si>
  <si>
    <t>Etats-Unis</t>
  </si>
  <si>
    <t xml:space="preserve"> TOURISTES PAR MODE D'HEBERGEMENT PRINCIPAL ET LIEU DE RESIDENCE</t>
  </si>
  <si>
    <t>ISEE - Enquête Passagers</t>
  </si>
  <si>
    <t xml:space="preserve">ISEE - Enquête Passagers </t>
  </si>
  <si>
    <t xml:space="preserve"> ARRIVEES PAR MODE D'HEBERGEMENT DANS LE PAYS VISITE</t>
  </si>
  <si>
    <t>NB: Plusieurs motifs peuvent être indiqués par les passagers</t>
  </si>
  <si>
    <t>ISEE - Enquête passagers</t>
  </si>
  <si>
    <t>MARS 2019</t>
  </si>
  <si>
    <t/>
  </si>
  <si>
    <t>PRINCIPAL MODE D'HEBERGEM.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</si>
</sst>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2"/>
      <name val="Garamond"/>
      <family val="1"/>
    </font>
    <font>
      <i/>
      <sz val="10"/>
      <name val="Garamond"/>
      <family val="1"/>
    </font>
    <font>
      <b/>
      <i/>
      <u val="single"/>
      <sz val="10"/>
      <color indexed="10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5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/>
      <bottom style="hair"/>
    </border>
    <border>
      <left/>
      <right style="medium"/>
      <top/>
      <bottom style="hair"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/>
      <bottom style="medium"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hair"/>
      <right/>
      <top/>
      <bottom style="hair"/>
    </border>
    <border>
      <left style="hair"/>
      <right style="medium"/>
      <top style="hair"/>
      <bottom/>
    </border>
    <border>
      <left style="hair"/>
      <right style="medium"/>
      <top/>
      <bottom style="thin"/>
    </border>
    <border>
      <left style="hair"/>
      <right style="hair"/>
      <top style="hair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hair"/>
      <right style="medium"/>
      <top/>
      <bottom style="medium"/>
    </border>
    <border>
      <left style="hair"/>
      <right/>
      <top/>
      <bottom/>
    </border>
    <border>
      <left/>
      <right/>
      <top/>
      <bottom style="hair"/>
    </border>
    <border>
      <left style="hair"/>
      <right/>
      <top style="hair"/>
      <bottom/>
    </border>
    <border>
      <left style="hair"/>
      <right/>
      <top/>
      <bottom style="thin"/>
    </border>
    <border>
      <left style="hair"/>
      <right/>
      <top/>
      <bottom style="medium"/>
    </border>
    <border>
      <left style="thin"/>
      <right style="hair"/>
      <top style="medium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hair"/>
      <top/>
      <bottom style="medium"/>
    </border>
    <border>
      <left style="thin"/>
      <right/>
      <top style="medium"/>
      <bottom/>
    </border>
    <border>
      <left style="thin"/>
      <right/>
      <top/>
      <bottom style="hair"/>
    </border>
    <border>
      <left/>
      <right style="hair"/>
      <top/>
      <bottom/>
    </border>
    <border>
      <left/>
      <right style="hair"/>
      <top/>
      <bottom style="thin"/>
    </border>
    <border>
      <left/>
      <right style="hair"/>
      <top/>
      <bottom style="hair"/>
    </border>
    <border>
      <left/>
      <right style="hair"/>
      <top/>
      <bottom style="medium"/>
    </border>
    <border>
      <left/>
      <right style="thin"/>
      <top style="medium"/>
      <bottom/>
    </border>
    <border>
      <left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 style="thin"/>
      <top/>
      <bottom style="hair"/>
    </border>
    <border>
      <left style="hair"/>
      <right style="thin"/>
      <top/>
      <bottom style="medium"/>
    </border>
    <border>
      <left style="hair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 horizontal="center"/>
    </xf>
    <xf numFmtId="17" fontId="8" fillId="0" borderId="0" xfId="0" applyNumberFormat="1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3" fillId="0" borderId="25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2" fillId="0" borderId="2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7" fontId="4" fillId="0" borderId="0" xfId="0" applyNumberFormat="1" applyFont="1" applyAlignment="1">
      <alignment/>
    </xf>
    <xf numFmtId="0" fontId="2" fillId="0" borderId="21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3" fillId="0" borderId="31" xfId="0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/>
    </xf>
    <xf numFmtId="3" fontId="3" fillId="0" borderId="34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164" fontId="3" fillId="0" borderId="31" xfId="0" applyNumberFormat="1" applyFont="1" applyBorder="1" applyAlignment="1">
      <alignment horizontal="center"/>
    </xf>
    <xf numFmtId="164" fontId="4" fillId="0" borderId="32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3" fontId="12" fillId="0" borderId="17" xfId="0" applyNumberFormat="1" applyFont="1" applyBorder="1" applyAlignment="1">
      <alignment horizontal="center"/>
    </xf>
    <xf numFmtId="0" fontId="3" fillId="0" borderId="39" xfId="0" applyFont="1" applyBorder="1" applyAlignment="1">
      <alignment/>
    </xf>
    <xf numFmtId="0" fontId="2" fillId="0" borderId="40" xfId="0" applyFont="1" applyBorder="1" applyAlignment="1">
      <alignment horizontal="center"/>
    </xf>
    <xf numFmtId="0" fontId="3" fillId="0" borderId="41" xfId="0" applyFont="1" applyBorder="1" applyAlignment="1">
      <alignment/>
    </xf>
    <xf numFmtId="0" fontId="3" fillId="0" borderId="40" xfId="0" applyFont="1" applyBorder="1" applyAlignment="1">
      <alignment horizontal="center"/>
    </xf>
    <xf numFmtId="3" fontId="2" fillId="0" borderId="40" xfId="0" applyNumberFormat="1" applyFont="1" applyBorder="1" applyAlignment="1">
      <alignment horizontal="center"/>
    </xf>
    <xf numFmtId="3" fontId="3" fillId="0" borderId="40" xfId="0" applyNumberFormat="1" applyFont="1" applyBorder="1" applyAlignment="1">
      <alignment horizontal="center"/>
    </xf>
    <xf numFmtId="3" fontId="4" fillId="0" borderId="42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3" fontId="12" fillId="0" borderId="31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3" fontId="3" fillId="0" borderId="28" xfId="0" applyNumberFormat="1" applyFont="1" applyBorder="1" applyAlignment="1">
      <alignment horizontal="center"/>
    </xf>
    <xf numFmtId="164" fontId="7" fillId="0" borderId="31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/>
    </xf>
    <xf numFmtId="3" fontId="3" fillId="0" borderId="45" xfId="0" applyNumberFormat="1" applyFont="1" applyBorder="1" applyAlignment="1">
      <alignment horizontal="center"/>
    </xf>
    <xf numFmtId="3" fontId="4" fillId="0" borderId="47" xfId="0" applyNumberFormat="1" applyFont="1" applyBorder="1" applyAlignment="1">
      <alignment horizontal="center"/>
    </xf>
    <xf numFmtId="3" fontId="7" fillId="0" borderId="45" xfId="0" applyNumberFormat="1" applyFont="1" applyBorder="1" applyAlignment="1">
      <alignment horizontal="center"/>
    </xf>
    <xf numFmtId="3" fontId="4" fillId="0" borderId="48" xfId="0" applyNumberFormat="1" applyFont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/>
    </xf>
    <xf numFmtId="3" fontId="3" fillId="0" borderId="51" xfId="0" applyNumberFormat="1" applyFont="1" applyBorder="1" applyAlignment="1">
      <alignment horizontal="center"/>
    </xf>
    <xf numFmtId="3" fontId="4" fillId="0" borderId="53" xfId="0" applyNumberFormat="1" applyFont="1" applyBorder="1" applyAlignment="1">
      <alignment horizontal="center"/>
    </xf>
    <xf numFmtId="3" fontId="7" fillId="0" borderId="51" xfId="0" applyNumberFormat="1" applyFont="1" applyBorder="1" applyAlignment="1">
      <alignment horizontal="center"/>
    </xf>
    <xf numFmtId="164" fontId="3" fillId="0" borderId="51" xfId="0" applyNumberFormat="1" applyFont="1" applyBorder="1" applyAlignment="1">
      <alignment horizontal="center"/>
    </xf>
    <xf numFmtId="164" fontId="4" fillId="0" borderId="53" xfId="0" applyNumberFormat="1" applyFont="1" applyBorder="1" applyAlignment="1">
      <alignment horizontal="center"/>
    </xf>
    <xf numFmtId="164" fontId="7" fillId="0" borderId="51" xfId="0" applyNumberFormat="1" applyFont="1" applyBorder="1" applyAlignment="1">
      <alignment horizontal="center"/>
    </xf>
    <xf numFmtId="164" fontId="4" fillId="0" borderId="54" xfId="0" applyNumberFormat="1" applyFont="1" applyBorder="1" applyAlignment="1">
      <alignment horizontal="center"/>
    </xf>
    <xf numFmtId="3" fontId="5" fillId="0" borderId="48" xfId="0" applyNumberFormat="1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165" fontId="3" fillId="0" borderId="51" xfId="0" applyNumberFormat="1" applyFont="1" applyBorder="1" applyAlignment="1">
      <alignment horizontal="center"/>
    </xf>
    <xf numFmtId="165" fontId="5" fillId="0" borderId="54" xfId="0" applyNumberFormat="1" applyFont="1" applyBorder="1" applyAlignment="1">
      <alignment horizontal="center"/>
    </xf>
    <xf numFmtId="164" fontId="5" fillId="0" borderId="54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58" xfId="0" applyFont="1" applyBorder="1" applyAlignment="1">
      <alignment horizontal="left"/>
    </xf>
    <xf numFmtId="0" fontId="2" fillId="0" borderId="41" xfId="0" applyFont="1" applyBorder="1" applyAlignment="1">
      <alignment/>
    </xf>
    <xf numFmtId="3" fontId="4" fillId="0" borderId="59" xfId="0" applyNumberFormat="1" applyFont="1" applyBorder="1" applyAlignment="1">
      <alignment horizontal="center"/>
    </xf>
    <xf numFmtId="3" fontId="7" fillId="0" borderId="40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0" fontId="3" fillId="0" borderId="34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971550</xdr:colOff>
      <xdr:row>27</xdr:row>
      <xdr:rowOff>85725</xdr:rowOff>
    </xdr:from>
    <xdr:to>
      <xdr:col>4</xdr:col>
      <xdr:colOff>123825</xdr:colOff>
      <xdr:row>33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238625"/>
          <a:ext cx="12382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3" max="3" width="17.140625" style="0" customWidth="1"/>
    <col min="4" max="4" width="14.140625" style="0" customWidth="1"/>
    <col min="5" max="5" width="14.8515625" style="0" customWidth="1"/>
  </cols>
  <sheetData>
    <row r="1" spans="1:5" ht="15.75">
      <c r="A1" s="126" t="s">
        <v>156</v>
      </c>
      <c r="C1" s="26"/>
      <c r="D1" s="27" t="s">
        <v>53</v>
      </c>
      <c r="E1" s="26"/>
    </row>
    <row r="4" ht="12.75">
      <c r="C4" s="80" t="s">
        <v>119</v>
      </c>
    </row>
    <row r="5" ht="6" customHeight="1">
      <c r="C5" s="80"/>
    </row>
    <row r="6" spans="2:3" ht="12.75">
      <c r="B6" s="25"/>
      <c r="C6" s="80" t="s">
        <v>120</v>
      </c>
    </row>
    <row r="7" spans="2:3" ht="12.75">
      <c r="B7" s="25"/>
      <c r="C7" s="80" t="s">
        <v>128</v>
      </c>
    </row>
    <row r="8" spans="2:3" ht="12.75">
      <c r="B8" s="25"/>
      <c r="C8" s="80" t="s">
        <v>129</v>
      </c>
    </row>
    <row r="9" spans="2:3" ht="12.75">
      <c r="B9" s="25"/>
      <c r="C9" s="80" t="s">
        <v>121</v>
      </c>
    </row>
    <row r="10" spans="2:3" ht="12.75">
      <c r="B10" s="25"/>
      <c r="C10" s="80" t="s">
        <v>122</v>
      </c>
    </row>
    <row r="11" spans="2:3" ht="12.75">
      <c r="B11" s="25"/>
      <c r="C11" s="80" t="s">
        <v>123</v>
      </c>
    </row>
    <row r="12" spans="2:3" ht="12.75">
      <c r="B12" s="25"/>
      <c r="C12" s="80" t="s">
        <v>124</v>
      </c>
    </row>
    <row r="13" spans="2:3" ht="6" customHeight="1">
      <c r="B13" s="25"/>
      <c r="C13" s="80"/>
    </row>
    <row r="14" spans="2:3" ht="12.75">
      <c r="B14" s="25"/>
      <c r="C14" s="80" t="s">
        <v>86</v>
      </c>
    </row>
    <row r="15" spans="2:3" ht="12.75">
      <c r="B15" s="25"/>
      <c r="C15" s="80" t="s">
        <v>125</v>
      </c>
    </row>
    <row r="16" spans="2:3" ht="12.75">
      <c r="B16" s="25"/>
      <c r="C16" s="80" t="s">
        <v>126</v>
      </c>
    </row>
    <row r="17" spans="2:3" ht="12.75">
      <c r="B17" s="25"/>
      <c r="C17" s="80" t="s">
        <v>127</v>
      </c>
    </row>
    <row r="18" spans="2:3" ht="6" customHeight="1">
      <c r="B18" s="25"/>
      <c r="C18" s="80"/>
    </row>
    <row r="19" spans="2:3" ht="12.75">
      <c r="B19" s="25"/>
      <c r="C19" s="80" t="s">
        <v>132</v>
      </c>
    </row>
    <row r="20" ht="12.75">
      <c r="C20" s="80" t="s">
        <v>87</v>
      </c>
    </row>
    <row r="22" ht="12.75">
      <c r="D22" s="63" t="s">
        <v>151</v>
      </c>
    </row>
    <row r="25" ht="12.75">
      <c r="D25" s="29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1200" verticalDpi="1200" orientation="landscape" paperSize="9" scale="80" r:id="rId2"/>
  <headerFooter alignWithMargins="0">
    <oddFooter>&amp;L&amp;8&amp;F &amp;A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4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26.57421875" style="2" customWidth="1"/>
    <col min="2" max="8" width="10.7109375" style="2" customWidth="1"/>
    <col min="9" max="16384" width="11.57421875" style="2" customWidth="1"/>
  </cols>
  <sheetData>
    <row r="1" spans="1:6" ht="12.75">
      <c r="A1" s="125" t="str">
        <f>Sommaire!A1</f>
        <v>MARS 2019</v>
      </c>
      <c r="B1" s="51" t="s">
        <v>79</v>
      </c>
      <c r="C1" s="51"/>
      <c r="D1" s="51"/>
      <c r="E1" s="51"/>
      <c r="F1" s="51"/>
    </row>
    <row r="2" ht="12.75" thickBot="1"/>
    <row r="3" spans="1:8" ht="6" customHeight="1">
      <c r="A3" s="6"/>
      <c r="B3" s="30"/>
      <c r="C3" s="30"/>
      <c r="D3" s="30"/>
      <c r="E3" s="30"/>
      <c r="F3" s="30"/>
      <c r="G3" s="30"/>
      <c r="H3" s="5"/>
    </row>
    <row r="4" spans="1:8" ht="12">
      <c r="A4" s="23" t="s">
        <v>19</v>
      </c>
      <c r="B4" s="33" t="s">
        <v>81</v>
      </c>
      <c r="C4" s="33" t="s">
        <v>80</v>
      </c>
      <c r="D4" s="33" t="s">
        <v>82</v>
      </c>
      <c r="E4" s="33" t="s">
        <v>32</v>
      </c>
      <c r="F4" s="33" t="s">
        <v>149</v>
      </c>
      <c r="G4" s="33" t="s">
        <v>83</v>
      </c>
      <c r="H4" s="24" t="s">
        <v>16</v>
      </c>
    </row>
    <row r="5" spans="1:8" ht="6" customHeight="1">
      <c r="A5" s="9"/>
      <c r="B5" s="16"/>
      <c r="C5" s="16"/>
      <c r="D5" s="16"/>
      <c r="E5" s="16"/>
      <c r="F5" s="16"/>
      <c r="G5" s="16"/>
      <c r="H5" s="10"/>
    </row>
    <row r="6" spans="1:8" ht="6" customHeight="1">
      <c r="A6" s="7"/>
      <c r="B6" s="17"/>
      <c r="C6" s="17"/>
      <c r="D6" s="17"/>
      <c r="E6" s="17"/>
      <c r="F6" s="17"/>
      <c r="G6" s="17"/>
      <c r="H6" s="11"/>
    </row>
    <row r="7" spans="1:8" ht="12">
      <c r="A7" s="36" t="s">
        <v>92</v>
      </c>
      <c r="B7" s="35">
        <v>1336.01577276417</v>
      </c>
      <c r="C7" s="35">
        <v>1257.53515183472</v>
      </c>
      <c r="D7" s="35">
        <v>256.518112868391</v>
      </c>
      <c r="E7" s="35">
        <v>718.672924920499</v>
      </c>
      <c r="F7" s="35">
        <v>38.9760576902607</v>
      </c>
      <c r="G7" s="18">
        <v>1176</v>
      </c>
      <c r="H7" s="12">
        <f>SUM(B7:G7)</f>
        <v>4783.71802007804</v>
      </c>
    </row>
    <row r="8" spans="1:8" ht="12">
      <c r="A8" s="36" t="s">
        <v>93</v>
      </c>
      <c r="B8" s="35">
        <v>1109.17970540929</v>
      </c>
      <c r="C8" s="35">
        <v>1843.50573457069</v>
      </c>
      <c r="D8" s="35">
        <v>258.449412849145</v>
      </c>
      <c r="E8" s="35">
        <v>622.852292290193</v>
      </c>
      <c r="F8" s="35">
        <v>15.9807339462998</v>
      </c>
      <c r="G8" s="18">
        <v>885</v>
      </c>
      <c r="H8" s="12">
        <f>SUM(B8:G8)</f>
        <v>4734.967879065618</v>
      </c>
    </row>
    <row r="9" spans="1:8" ht="12">
      <c r="A9" s="36" t="s">
        <v>30</v>
      </c>
      <c r="B9" s="35">
        <v>0.992537313432836</v>
      </c>
      <c r="C9" s="35">
        <v>4.02824478816408</v>
      </c>
      <c r="D9" s="35">
        <v>0.999306197964847</v>
      </c>
      <c r="E9" s="35">
        <v>0</v>
      </c>
      <c r="F9" s="35">
        <v>0</v>
      </c>
      <c r="G9" s="18">
        <v>2</v>
      </c>
      <c r="H9" s="12">
        <f>SUM(B9:G9)</f>
        <v>8.020088299561763</v>
      </c>
    </row>
    <row r="10" spans="1:8" ht="6" customHeight="1">
      <c r="A10" s="36"/>
      <c r="B10" s="17"/>
      <c r="C10" s="17"/>
      <c r="D10" s="17"/>
      <c r="E10" s="17"/>
      <c r="F10" s="17"/>
      <c r="G10" s="17"/>
      <c r="H10" s="11"/>
    </row>
    <row r="11" spans="1:8" ht="13.5" thickBot="1">
      <c r="A11" s="32" t="s">
        <v>84</v>
      </c>
      <c r="B11" s="20">
        <f aca="true" t="shared" si="0" ref="B11:G11">SUM(B7:B9)</f>
        <v>2446.1880154868927</v>
      </c>
      <c r="C11" s="20">
        <f t="shared" si="0"/>
        <v>3105.069131193574</v>
      </c>
      <c r="D11" s="20">
        <f t="shared" si="0"/>
        <v>515.9668319155008</v>
      </c>
      <c r="E11" s="20">
        <f t="shared" si="0"/>
        <v>1341.525217210692</v>
      </c>
      <c r="F11" s="20">
        <f t="shared" si="0"/>
        <v>54.9567916365605</v>
      </c>
      <c r="G11" s="20">
        <f t="shared" si="0"/>
        <v>2063</v>
      </c>
      <c r="H11" s="13">
        <f>SUM(B11:G11)</f>
        <v>9526.70598744322</v>
      </c>
    </row>
    <row r="12" spans="2:8" ht="12">
      <c r="B12" s="3"/>
      <c r="C12" s="3"/>
      <c r="D12" s="3"/>
      <c r="E12" s="3"/>
      <c r="F12" s="3"/>
      <c r="G12" s="3"/>
      <c r="H12" s="3"/>
    </row>
    <row r="13" spans="2:8" ht="12">
      <c r="B13" s="3"/>
      <c r="C13" s="3"/>
      <c r="D13" s="3"/>
      <c r="E13" s="3"/>
      <c r="F13" s="3"/>
      <c r="G13" s="3"/>
      <c r="H13" s="3"/>
    </row>
    <row r="14" spans="1:6" ht="12.75">
      <c r="A14" s="37">
        <f>Sommaire!A17</f>
        <v>0</v>
      </c>
      <c r="B14" s="51" t="s">
        <v>85</v>
      </c>
      <c r="C14" s="51"/>
      <c r="D14" s="51"/>
      <c r="E14" s="51"/>
      <c r="F14" s="51"/>
    </row>
    <row r="15" ht="12.75" thickBot="1"/>
    <row r="16" spans="1:8" ht="12">
      <c r="A16" s="6"/>
      <c r="B16" s="30"/>
      <c r="C16" s="30"/>
      <c r="D16" s="30"/>
      <c r="E16" s="30"/>
      <c r="F16" s="30"/>
      <c r="G16" s="30"/>
      <c r="H16" s="5"/>
    </row>
    <row r="17" spans="1:8" ht="12">
      <c r="A17" s="23" t="s">
        <v>20</v>
      </c>
      <c r="B17" s="33" t="s">
        <v>81</v>
      </c>
      <c r="C17" s="33" t="s">
        <v>80</v>
      </c>
      <c r="D17" s="33" t="s">
        <v>82</v>
      </c>
      <c r="E17" s="33" t="s">
        <v>32</v>
      </c>
      <c r="F17" s="33" t="s">
        <v>149</v>
      </c>
      <c r="G17" s="33" t="s">
        <v>83</v>
      </c>
      <c r="H17" s="24" t="s">
        <v>16</v>
      </c>
    </row>
    <row r="18" spans="1:8" ht="12">
      <c r="A18" s="9"/>
      <c r="B18" s="16"/>
      <c r="C18" s="16"/>
      <c r="D18" s="16"/>
      <c r="E18" s="16"/>
      <c r="F18" s="16"/>
      <c r="G18" s="16"/>
      <c r="H18" s="10"/>
    </row>
    <row r="19" spans="1:8" ht="3.75" customHeight="1">
      <c r="A19" s="7"/>
      <c r="B19" s="33"/>
      <c r="C19" s="33"/>
      <c r="D19" s="33"/>
      <c r="E19" s="33"/>
      <c r="F19" s="33"/>
      <c r="G19" s="17"/>
      <c r="H19" s="11"/>
    </row>
    <row r="20" spans="1:12" ht="12.75">
      <c r="A20" s="36" t="s">
        <v>21</v>
      </c>
      <c r="B20" s="35">
        <v>55.3805462158827</v>
      </c>
      <c r="C20" s="35">
        <v>104.674774836694</v>
      </c>
      <c r="D20" s="35">
        <v>21.9449175847468</v>
      </c>
      <c r="E20" s="35">
        <v>74.8804552453287</v>
      </c>
      <c r="F20" s="35">
        <v>2.98001644531931</v>
      </c>
      <c r="G20" s="18">
        <v>72</v>
      </c>
      <c r="H20" s="12">
        <f aca="true" t="shared" si="1" ref="H20:H29">SUM(B20:G20)</f>
        <v>331.8607103279715</v>
      </c>
      <c r="J20" s="61"/>
      <c r="K20" s="61"/>
      <c r="L20" s="61"/>
    </row>
    <row r="21" spans="1:12" ht="12.75">
      <c r="A21" s="36" t="s">
        <v>22</v>
      </c>
      <c r="B21" s="35">
        <v>21.0688684330403</v>
      </c>
      <c r="C21" s="35">
        <v>161.115785885078</v>
      </c>
      <c r="D21" s="35">
        <v>10.0465574791166</v>
      </c>
      <c r="E21" s="35">
        <v>22.9749906952537</v>
      </c>
      <c r="F21" s="35">
        <v>0.992537313432836</v>
      </c>
      <c r="G21" s="18">
        <v>56</v>
      </c>
      <c r="H21" s="12">
        <f t="shared" si="1"/>
        <v>272.19873980592143</v>
      </c>
      <c r="J21" s="61"/>
      <c r="K21" s="61"/>
      <c r="L21" s="61"/>
    </row>
    <row r="22" spans="1:12" ht="12.75">
      <c r="A22" s="36" t="s">
        <v>29</v>
      </c>
      <c r="B22" s="35">
        <v>437.201802160131</v>
      </c>
      <c r="C22" s="35">
        <v>1355.30419764134</v>
      </c>
      <c r="D22" s="35">
        <v>59.8479937568132</v>
      </c>
      <c r="E22" s="35">
        <v>150.752980295498</v>
      </c>
      <c r="F22" s="35">
        <v>3.98368702279537</v>
      </c>
      <c r="G22" s="18">
        <v>279</v>
      </c>
      <c r="H22" s="12">
        <f t="shared" si="1"/>
        <v>2286.090660876577</v>
      </c>
      <c r="J22" s="61"/>
      <c r="K22" s="61"/>
      <c r="L22" s="61"/>
    </row>
    <row r="23" spans="1:12" ht="12.75">
      <c r="A23" s="36" t="s">
        <v>23</v>
      </c>
      <c r="B23" s="35">
        <v>490.472909738193</v>
      </c>
      <c r="C23" s="35">
        <v>495.272413817464</v>
      </c>
      <c r="D23" s="35">
        <v>102.774961698826</v>
      </c>
      <c r="E23" s="35">
        <v>281.582273017832</v>
      </c>
      <c r="F23" s="35">
        <v>6.99056286827648</v>
      </c>
      <c r="G23" s="18">
        <v>365</v>
      </c>
      <c r="H23" s="12">
        <f t="shared" si="1"/>
        <v>1742.0931211405916</v>
      </c>
      <c r="J23" s="61"/>
      <c r="K23" s="61"/>
      <c r="L23" s="61"/>
    </row>
    <row r="24" spans="1:12" ht="12.75">
      <c r="A24" s="36" t="s">
        <v>24</v>
      </c>
      <c r="B24" s="35">
        <v>307.714873704128</v>
      </c>
      <c r="C24" s="35">
        <v>347.388642760086</v>
      </c>
      <c r="D24" s="35">
        <v>110.799548921036</v>
      </c>
      <c r="E24" s="35">
        <v>222.547152561136</v>
      </c>
      <c r="F24" s="35">
        <v>13.0056843344094</v>
      </c>
      <c r="G24" s="18">
        <v>339</v>
      </c>
      <c r="H24" s="12">
        <f t="shared" si="1"/>
        <v>1340.4559022807953</v>
      </c>
      <c r="J24" s="61"/>
      <c r="K24" s="61"/>
      <c r="L24" s="61"/>
    </row>
    <row r="25" spans="1:12" ht="12.75">
      <c r="A25" s="36" t="s">
        <v>25</v>
      </c>
      <c r="B25" s="35">
        <v>438.427008771385</v>
      </c>
      <c r="C25" s="35">
        <v>281.891423794772</v>
      </c>
      <c r="D25" s="35">
        <v>84.7899018338623</v>
      </c>
      <c r="E25" s="35">
        <v>262.475517120421</v>
      </c>
      <c r="F25" s="35">
        <v>9.99529176899954</v>
      </c>
      <c r="G25" s="18">
        <v>401</v>
      </c>
      <c r="H25" s="12">
        <f t="shared" si="1"/>
        <v>1478.5791432894398</v>
      </c>
      <c r="J25" s="61"/>
      <c r="K25" s="61"/>
      <c r="L25" s="61"/>
    </row>
    <row r="26" spans="1:12" ht="12.75">
      <c r="A26" s="36" t="s">
        <v>26</v>
      </c>
      <c r="B26" s="35">
        <v>440.102848362611</v>
      </c>
      <c r="C26" s="35">
        <v>184.215292165524</v>
      </c>
      <c r="D26" s="35">
        <v>82.9640315938697</v>
      </c>
      <c r="E26" s="35">
        <v>201.561659410691</v>
      </c>
      <c r="F26" s="35">
        <v>15.0066252072064</v>
      </c>
      <c r="G26" s="18">
        <v>264</v>
      </c>
      <c r="H26" s="12">
        <f t="shared" si="1"/>
        <v>1187.8504567399023</v>
      </c>
      <c r="J26" s="61"/>
      <c r="K26" s="61"/>
      <c r="L26" s="61"/>
    </row>
    <row r="27" spans="1:12" ht="12.75">
      <c r="A27" s="36" t="s">
        <v>27</v>
      </c>
      <c r="B27" s="35">
        <v>169.522159479212</v>
      </c>
      <c r="C27" s="35">
        <v>76.4555823820675</v>
      </c>
      <c r="D27" s="35">
        <v>31.8025870128937</v>
      </c>
      <c r="E27" s="35">
        <v>80.8496133601843</v>
      </c>
      <c r="F27" s="35">
        <v>2.00238667612114</v>
      </c>
      <c r="G27" s="18">
        <v>115</v>
      </c>
      <c r="H27" s="12">
        <f t="shared" si="1"/>
        <v>475.6323289104787</v>
      </c>
      <c r="J27" s="61"/>
      <c r="K27" s="61"/>
      <c r="L27" s="61"/>
    </row>
    <row r="28" spans="1:12" ht="12.75">
      <c r="A28" s="36" t="s">
        <v>28</v>
      </c>
      <c r="B28" s="35">
        <v>26.0148571127793</v>
      </c>
      <c r="C28" s="35">
        <v>31.2188971082716</v>
      </c>
      <c r="D28" s="35">
        <v>2.97761194029851</v>
      </c>
      <c r="E28" s="35">
        <v>31.9235196187293</v>
      </c>
      <c r="F28" s="35">
        <v>0</v>
      </c>
      <c r="G28" s="18">
        <v>21</v>
      </c>
      <c r="H28" s="12">
        <f t="shared" si="1"/>
        <v>113.13488578007872</v>
      </c>
      <c r="J28" s="61"/>
      <c r="K28" s="61"/>
      <c r="L28" s="61"/>
    </row>
    <row r="29" spans="1:12" ht="12.75">
      <c r="A29" s="36" t="s">
        <v>30</v>
      </c>
      <c r="B29" s="35">
        <v>60.2821415095349</v>
      </c>
      <c r="C29" s="35">
        <v>67.532120802278</v>
      </c>
      <c r="D29" s="35">
        <v>8.01872009403736</v>
      </c>
      <c r="E29" s="35">
        <v>11.9770558856188</v>
      </c>
      <c r="F29" s="35">
        <v>0</v>
      </c>
      <c r="G29" s="18">
        <v>150</v>
      </c>
      <c r="H29" s="12">
        <f t="shared" si="1"/>
        <v>297.810038291469</v>
      </c>
      <c r="J29" s="61"/>
      <c r="K29" s="61"/>
      <c r="L29" s="61"/>
    </row>
    <row r="30" spans="1:12" ht="3.75" customHeight="1">
      <c r="A30" s="7"/>
      <c r="B30" s="18"/>
      <c r="C30" s="18"/>
      <c r="D30" s="18"/>
      <c r="E30" s="18"/>
      <c r="F30" s="18"/>
      <c r="G30" s="18">
        <v>0</v>
      </c>
      <c r="H30" s="28"/>
      <c r="J30" s="61"/>
      <c r="K30" s="61"/>
      <c r="L30" s="61"/>
    </row>
    <row r="31" spans="1:12" ht="13.5" thickBot="1">
      <c r="A31" s="32" t="s">
        <v>84</v>
      </c>
      <c r="B31" s="20">
        <f aca="true" t="shared" si="2" ref="B31:H31">SUM(B20:B29)</f>
        <v>2446.1880154868973</v>
      </c>
      <c r="C31" s="20">
        <f t="shared" si="2"/>
        <v>3105.0691311935743</v>
      </c>
      <c r="D31" s="20">
        <f t="shared" si="2"/>
        <v>515.9668319155002</v>
      </c>
      <c r="E31" s="20">
        <f>SUM(E20:E29)</f>
        <v>1341.5252172106927</v>
      </c>
      <c r="F31" s="20">
        <f>SUM(F20:F29)</f>
        <v>54.956791636560475</v>
      </c>
      <c r="G31" s="20">
        <f t="shared" si="2"/>
        <v>2062</v>
      </c>
      <c r="H31" s="13">
        <f t="shared" si="2"/>
        <v>9525.705987443225</v>
      </c>
      <c r="J31" s="61"/>
      <c r="K31" s="61"/>
      <c r="L31" s="61"/>
    </row>
    <row r="32" spans="2:12" ht="12.75">
      <c r="B32" s="3"/>
      <c r="C32" s="3"/>
      <c r="D32" s="3"/>
      <c r="E32" s="3"/>
      <c r="F32" s="3"/>
      <c r="G32" s="3"/>
      <c r="H32" s="3"/>
      <c r="J32" s="61"/>
      <c r="K32" s="61"/>
      <c r="L32" s="61"/>
    </row>
    <row r="33" spans="2:12" ht="12.75">
      <c r="B33" s="3"/>
      <c r="C33" s="3"/>
      <c r="D33" s="3"/>
      <c r="E33" s="3"/>
      <c r="F33" s="3"/>
      <c r="G33" s="3"/>
      <c r="H33" s="3"/>
      <c r="J33" s="61"/>
      <c r="K33" s="61"/>
      <c r="L33" s="61"/>
    </row>
    <row r="34" spans="1:8" ht="12.75">
      <c r="A34" s="125"/>
      <c r="B34" s="51" t="s">
        <v>150</v>
      </c>
      <c r="C34" s="3"/>
      <c r="D34" s="3"/>
      <c r="E34" s="3"/>
      <c r="F34" s="3"/>
      <c r="G34" s="3"/>
      <c r="H34" s="3"/>
    </row>
    <row r="35" spans="2:8" ht="12.75" thickBot="1">
      <c r="B35" s="3"/>
      <c r="C35" s="3"/>
      <c r="D35" s="3"/>
      <c r="E35" s="3"/>
      <c r="F35" s="3"/>
      <c r="G35" s="3"/>
      <c r="H35" s="3"/>
    </row>
    <row r="36" spans="1:8" ht="12">
      <c r="A36" s="6"/>
      <c r="B36" s="30"/>
      <c r="C36" s="30"/>
      <c r="D36" s="30"/>
      <c r="E36" s="30"/>
      <c r="F36" s="30"/>
      <c r="G36" s="30"/>
      <c r="H36" s="5"/>
    </row>
    <row r="37" spans="1:8" ht="12">
      <c r="A37" s="23" t="s">
        <v>158</v>
      </c>
      <c r="B37" s="33" t="s">
        <v>81</v>
      </c>
      <c r="C37" s="33" t="s">
        <v>80</v>
      </c>
      <c r="D37" s="33" t="s">
        <v>82</v>
      </c>
      <c r="E37" s="33" t="s">
        <v>32</v>
      </c>
      <c r="F37" s="33" t="s">
        <v>149</v>
      </c>
      <c r="G37" s="33" t="s">
        <v>83</v>
      </c>
      <c r="H37" s="24" t="s">
        <v>16</v>
      </c>
    </row>
    <row r="38" spans="1:8" ht="12">
      <c r="A38" s="9"/>
      <c r="B38" s="16"/>
      <c r="C38" s="16"/>
      <c r="D38" s="16"/>
      <c r="E38" s="16"/>
      <c r="F38" s="16"/>
      <c r="G38" s="16"/>
      <c r="H38" s="10"/>
    </row>
    <row r="39" spans="1:8" ht="3.75" customHeight="1">
      <c r="A39" s="7"/>
      <c r="B39" s="33"/>
      <c r="C39" s="33"/>
      <c r="D39" s="33"/>
      <c r="E39" s="33"/>
      <c r="F39" s="33"/>
      <c r="G39" s="17"/>
      <c r="H39" s="11"/>
    </row>
    <row r="40" spans="1:8" ht="12">
      <c r="A40" s="36" t="s">
        <v>69</v>
      </c>
      <c r="B40" s="35">
        <v>848.905999558623</v>
      </c>
      <c r="C40" s="35">
        <v>2914.94246074945</v>
      </c>
      <c r="D40" s="35">
        <v>414.268604541864</v>
      </c>
      <c r="E40" s="35">
        <v>1136.93778399868</v>
      </c>
      <c r="F40" s="35">
        <v>36.9843815551339</v>
      </c>
      <c r="G40" s="18">
        <v>906</v>
      </c>
      <c r="H40" s="12">
        <f>SUM(B40:G40)</f>
        <v>6258.039230403751</v>
      </c>
    </row>
    <row r="41" spans="1:8" ht="12">
      <c r="A41" s="36" t="s">
        <v>70</v>
      </c>
      <c r="B41" s="35">
        <v>194.715181360602</v>
      </c>
      <c r="C41" s="35">
        <v>9.06355077336918</v>
      </c>
      <c r="D41" s="35">
        <v>35.7741863801252</v>
      </c>
      <c r="E41" s="35">
        <v>37.9883031381476</v>
      </c>
      <c r="F41" s="35">
        <v>2.99791859389454</v>
      </c>
      <c r="G41" s="18">
        <v>142</v>
      </c>
      <c r="H41" s="12">
        <f>SUM(B41:G41)</f>
        <v>422.5391402461385</v>
      </c>
    </row>
    <row r="42" spans="1:8" ht="12">
      <c r="A42" s="36" t="s">
        <v>60</v>
      </c>
      <c r="B42" s="35">
        <v>1249.37236839993</v>
      </c>
      <c r="C42" s="35">
        <v>45.3276650867915</v>
      </c>
      <c r="D42" s="35">
        <v>40.9449019639046</v>
      </c>
      <c r="E42" s="35">
        <v>136.646150562506</v>
      </c>
      <c r="F42" s="35">
        <v>14.974491487532</v>
      </c>
      <c r="G42" s="18">
        <v>739</v>
      </c>
      <c r="H42" s="12">
        <f>SUM(B42:G42)</f>
        <v>2226.265577500664</v>
      </c>
    </row>
    <row r="43" spans="1:8" ht="12">
      <c r="A43" s="36" t="s">
        <v>30</v>
      </c>
      <c r="B43" s="35">
        <v>153.194466167745</v>
      </c>
      <c r="C43" s="35">
        <v>135.735454583972</v>
      </c>
      <c r="D43" s="35">
        <v>24.979139029606</v>
      </c>
      <c r="E43" s="35">
        <v>29.952979511362</v>
      </c>
      <c r="F43" s="35">
        <v>0</v>
      </c>
      <c r="G43" s="18">
        <v>276</v>
      </c>
      <c r="H43" s="12">
        <f>SUM(B43:G43)</f>
        <v>619.862039292685</v>
      </c>
    </row>
    <row r="44" spans="1:8" ht="3.75" customHeight="1">
      <c r="A44" s="7"/>
      <c r="B44" s="18"/>
      <c r="C44" s="18"/>
      <c r="D44" s="18"/>
      <c r="E44" s="18"/>
      <c r="F44" s="18"/>
      <c r="G44" s="18"/>
      <c r="H44" s="28"/>
    </row>
    <row r="45" spans="1:8" ht="13.5" thickBot="1">
      <c r="A45" s="32" t="s">
        <v>41</v>
      </c>
      <c r="B45" s="34">
        <f aca="true" t="shared" si="3" ref="B45:H45">SUM(B40:B43)</f>
        <v>2446.1880154869</v>
      </c>
      <c r="C45" s="34">
        <f t="shared" si="3"/>
        <v>3105.069131193583</v>
      </c>
      <c r="D45" s="34">
        <f t="shared" si="3"/>
        <v>515.9668319154998</v>
      </c>
      <c r="E45" s="34">
        <f t="shared" si="3"/>
        <v>1341.5252172106955</v>
      </c>
      <c r="F45" s="34">
        <f t="shared" si="3"/>
        <v>54.95679163656044</v>
      </c>
      <c r="G45" s="20">
        <f t="shared" si="3"/>
        <v>2063</v>
      </c>
      <c r="H45" s="13">
        <f t="shared" si="3"/>
        <v>9526.705987443238</v>
      </c>
    </row>
    <row r="46" spans="2:8" ht="12">
      <c r="B46" s="3"/>
      <c r="C46" s="3"/>
      <c r="D46" s="3"/>
      <c r="E46" s="3"/>
      <c r="F46" s="3"/>
      <c r="G46" s="3"/>
      <c r="H46" s="3"/>
    </row>
    <row r="47" spans="1:8" ht="12">
      <c r="A47" s="2" t="s">
        <v>154</v>
      </c>
      <c r="B47" s="3"/>
      <c r="C47" s="3"/>
      <c r="D47" s="3"/>
      <c r="E47" s="3"/>
      <c r="F47" s="3"/>
      <c r="G47" s="3"/>
      <c r="H47" s="3"/>
    </row>
    <row r="48" spans="2:8" ht="12">
      <c r="B48" s="3"/>
      <c r="C48" s="3"/>
      <c r="D48" s="3"/>
      <c r="E48" s="3"/>
      <c r="F48" s="3"/>
      <c r="G48" s="3"/>
      <c r="H48" s="3"/>
    </row>
    <row r="49" spans="2:8" ht="12">
      <c r="B49" s="3"/>
      <c r="C49" s="3"/>
      <c r="D49" s="3"/>
      <c r="E49" s="3"/>
      <c r="F49" s="3"/>
      <c r="G49" s="3"/>
      <c r="H49" s="3"/>
    </row>
    <row r="50" spans="1:6" ht="12.75">
      <c r="A50" s="37">
        <f>Sommaire!A58</f>
        <v>0</v>
      </c>
      <c r="B50" s="51" t="s">
        <v>148</v>
      </c>
      <c r="C50" s="51"/>
      <c r="D50" s="51"/>
      <c r="E50" s="51"/>
      <c r="F50" s="51"/>
    </row>
    <row r="51" ht="12.75" thickBot="1"/>
    <row r="52" spans="1:8" ht="12">
      <c r="A52" s="6"/>
      <c r="B52" s="30"/>
      <c r="C52" s="30"/>
      <c r="D52" s="30"/>
      <c r="E52" s="30"/>
      <c r="F52" s="30"/>
      <c r="G52" s="30"/>
      <c r="H52" s="5"/>
    </row>
    <row r="53" spans="1:8" ht="12">
      <c r="A53" s="23" t="s">
        <v>61</v>
      </c>
      <c r="B53" s="33" t="s">
        <v>81</v>
      </c>
      <c r="C53" s="33" t="s">
        <v>80</v>
      </c>
      <c r="D53" s="33" t="s">
        <v>82</v>
      </c>
      <c r="E53" s="33" t="s">
        <v>32</v>
      </c>
      <c r="F53" s="33" t="s">
        <v>149</v>
      </c>
      <c r="G53" s="33" t="s">
        <v>83</v>
      </c>
      <c r="H53" s="24" t="s">
        <v>16</v>
      </c>
    </row>
    <row r="54" spans="1:8" ht="12">
      <c r="A54" s="9"/>
      <c r="B54" s="16"/>
      <c r="C54" s="16"/>
      <c r="D54" s="16"/>
      <c r="E54" s="16"/>
      <c r="F54" s="16"/>
      <c r="G54" s="16"/>
      <c r="H54" s="10"/>
    </row>
    <row r="55" spans="1:8" ht="3.75" customHeight="1">
      <c r="A55" s="7"/>
      <c r="B55" s="33"/>
      <c r="C55" s="33"/>
      <c r="D55" s="33"/>
      <c r="E55" s="33"/>
      <c r="F55" s="33"/>
      <c r="G55" s="17"/>
      <c r="H55" s="11"/>
    </row>
    <row r="56" spans="1:8" ht="12">
      <c r="A56" s="36" t="s">
        <v>38</v>
      </c>
      <c r="B56" s="35">
        <v>1134.53814348748</v>
      </c>
      <c r="C56" s="35">
        <v>2921.02807187891</v>
      </c>
      <c r="D56" s="35">
        <v>392.564572330845</v>
      </c>
      <c r="E56" s="35">
        <v>979.27912977379</v>
      </c>
      <c r="F56" s="35">
        <v>32.9630441064635</v>
      </c>
      <c r="G56" s="18">
        <v>883</v>
      </c>
      <c r="H56" s="12">
        <f>SUM(B56:G56)</f>
        <v>6343.372961577489</v>
      </c>
    </row>
    <row r="57" spans="1:8" ht="12">
      <c r="A57" s="36" t="s">
        <v>39</v>
      </c>
      <c r="B57" s="35">
        <v>610.264290109559</v>
      </c>
      <c r="C57" s="35">
        <v>45.280833028724</v>
      </c>
      <c r="D57" s="35">
        <v>83.2781442167997</v>
      </c>
      <c r="E57" s="35">
        <v>235.519498017479</v>
      </c>
      <c r="F57" s="35">
        <v>12.9904221972468</v>
      </c>
      <c r="G57" s="18">
        <v>434</v>
      </c>
      <c r="H57" s="12">
        <f>SUM(B57:G57)</f>
        <v>1421.3331875698086</v>
      </c>
    </row>
    <row r="58" spans="1:8" ht="12">
      <c r="A58" s="36" t="s">
        <v>60</v>
      </c>
      <c r="B58" s="35">
        <v>883.130490060812</v>
      </c>
      <c r="C58" s="35">
        <v>65.4633223955903</v>
      </c>
      <c r="D58" s="35">
        <v>36.0566879874539</v>
      </c>
      <c r="E58" s="35">
        <v>108.637747019151</v>
      </c>
      <c r="F58" s="35">
        <v>13.9887230586312</v>
      </c>
      <c r="G58" s="18">
        <v>479</v>
      </c>
      <c r="H58" s="12">
        <f>SUM(B58:G58)</f>
        <v>1586.2769705216383</v>
      </c>
    </row>
    <row r="59" spans="1:8" ht="12">
      <c r="A59" s="36" t="s">
        <v>40</v>
      </c>
      <c r="B59" s="35">
        <v>211.69177935331</v>
      </c>
      <c r="C59" s="35">
        <v>118.637858885224</v>
      </c>
      <c r="D59" s="35">
        <v>16.0350356830539</v>
      </c>
      <c r="E59" s="35">
        <v>54.9616754897202</v>
      </c>
      <c r="F59" s="35">
        <v>0.992537313432836</v>
      </c>
      <c r="G59" s="18">
        <v>473</v>
      </c>
      <c r="H59" s="12">
        <f>SUM(B59:G59)</f>
        <v>875.3188867247409</v>
      </c>
    </row>
    <row r="60" spans="1:8" ht="12">
      <c r="A60" s="36" t="s">
        <v>30</v>
      </c>
      <c r="B60" s="35"/>
      <c r="C60" s="35"/>
      <c r="D60" s="35"/>
      <c r="E60" s="35"/>
      <c r="F60" s="35"/>
      <c r="G60" s="18">
        <v>0</v>
      </c>
      <c r="H60" s="12">
        <f>SUM(B60:G60)</f>
        <v>0</v>
      </c>
    </row>
    <row r="61" spans="1:8" ht="3.75" customHeight="1">
      <c r="A61" s="7"/>
      <c r="B61" s="18"/>
      <c r="C61" s="18"/>
      <c r="D61" s="18"/>
      <c r="E61" s="18"/>
      <c r="F61" s="18"/>
      <c r="G61" s="18"/>
      <c r="H61" s="28"/>
    </row>
    <row r="62" spans="1:8" ht="13.5" thickBot="1">
      <c r="A62" s="32" t="s">
        <v>41</v>
      </c>
      <c r="B62" s="34">
        <f aca="true" t="shared" si="4" ref="B62:H62">SUM(B56:B60)</f>
        <v>2839.624703011161</v>
      </c>
      <c r="C62" s="34">
        <f t="shared" si="4"/>
        <v>3150.410086188448</v>
      </c>
      <c r="D62" s="34">
        <f t="shared" si="4"/>
        <v>527.9344402181525</v>
      </c>
      <c r="E62" s="34">
        <f>SUM(E56:E60)</f>
        <v>1378.3980503001403</v>
      </c>
      <c r="F62" s="34">
        <f>SUM(F56:F60)</f>
        <v>60.934726675774336</v>
      </c>
      <c r="G62" s="20">
        <f t="shared" si="4"/>
        <v>2269</v>
      </c>
      <c r="H62" s="13">
        <f t="shared" si="4"/>
        <v>10226.302006393676</v>
      </c>
    </row>
    <row r="63" spans="2:8" ht="12">
      <c r="B63" s="3"/>
      <c r="C63" s="3"/>
      <c r="D63" s="3"/>
      <c r="E63" s="3"/>
      <c r="F63" s="3"/>
      <c r="G63" s="3"/>
      <c r="H63" s="3"/>
    </row>
    <row r="64" spans="1:8" ht="12">
      <c r="A64" s="2" t="s">
        <v>152</v>
      </c>
      <c r="H64" s="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  <rowBreaks count="1" manualBreakCount="1">
    <brk id="49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97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4.28125" style="2" customWidth="1"/>
    <col min="2" max="5" width="12.7109375" style="2" customWidth="1"/>
    <col min="6" max="16384" width="11.57421875" style="2" customWidth="1"/>
  </cols>
  <sheetData>
    <row r="1" spans="1:5" ht="15.75">
      <c r="A1" s="125" t="str">
        <f>Sommaire!A1</f>
        <v>MARS 2019</v>
      </c>
      <c r="E1" s="22"/>
    </row>
    <row r="2" spans="1:5" ht="15.75">
      <c r="A2" s="51" t="s">
        <v>67</v>
      </c>
      <c r="B2" s="51"/>
      <c r="C2" s="51"/>
      <c r="D2" s="51"/>
      <c r="E2" s="22"/>
    </row>
    <row r="3" ht="12.75" thickBot="1"/>
    <row r="4" spans="1:5" ht="6" customHeight="1">
      <c r="A4" s="6"/>
      <c r="B4" s="39"/>
      <c r="C4" s="4"/>
      <c r="D4" s="4"/>
      <c r="E4" s="5"/>
    </row>
    <row r="5" spans="1:5" ht="12">
      <c r="A5" s="23" t="s">
        <v>17</v>
      </c>
      <c r="B5" s="49"/>
      <c r="C5" s="62" t="s">
        <v>63</v>
      </c>
      <c r="D5" s="54"/>
      <c r="E5" s="53"/>
    </row>
    <row r="6" spans="1:5" ht="6" customHeight="1">
      <c r="A6" s="23"/>
      <c r="B6" s="40"/>
      <c r="C6" s="55"/>
      <c r="D6" s="55"/>
      <c r="E6" s="43"/>
    </row>
    <row r="7" spans="1:5" ht="6" customHeight="1">
      <c r="A7" s="23"/>
      <c r="B7" s="44"/>
      <c r="C7" s="56"/>
      <c r="D7" s="56"/>
      <c r="E7" s="41"/>
    </row>
    <row r="8" spans="1:5" ht="12">
      <c r="A8" s="23"/>
      <c r="B8" s="17" t="s">
        <v>64</v>
      </c>
      <c r="C8" s="50" t="s">
        <v>65</v>
      </c>
      <c r="D8" s="50" t="s">
        <v>30</v>
      </c>
      <c r="E8" s="45" t="s">
        <v>66</v>
      </c>
    </row>
    <row r="9" spans="1:5" ht="6" customHeight="1">
      <c r="A9" s="9"/>
      <c r="B9" s="38"/>
      <c r="C9" s="57"/>
      <c r="D9" s="57"/>
      <c r="E9" s="42"/>
    </row>
    <row r="10" spans="1:5" ht="6" customHeight="1">
      <c r="A10" s="7"/>
      <c r="B10" s="17"/>
      <c r="C10" s="50"/>
      <c r="D10" s="50"/>
      <c r="E10" s="45"/>
    </row>
    <row r="11" spans="1:6" ht="12">
      <c r="A11" s="7" t="s">
        <v>1</v>
      </c>
      <c r="B11" s="18">
        <v>1187.59198072783</v>
      </c>
      <c r="C11" s="58">
        <v>1146.12208330302</v>
      </c>
      <c r="D11" s="58">
        <v>112.473951456041</v>
      </c>
      <c r="E11" s="77">
        <f aca="true" t="shared" si="0" ref="E11:E16">SUM(B11:D11)</f>
        <v>2446.188015486891</v>
      </c>
      <c r="F11" s="124" t="s">
        <v>157</v>
      </c>
    </row>
    <row r="12" spans="1:6" ht="12">
      <c r="A12" s="7" t="s">
        <v>95</v>
      </c>
      <c r="B12" s="18">
        <v>34.9791581281797</v>
      </c>
      <c r="C12" s="58">
        <v>11.023388173918</v>
      </c>
      <c r="D12" s="58">
        <v>3.00567359297071</v>
      </c>
      <c r="E12" s="77">
        <f t="shared" si="0"/>
        <v>49.00821989506841</v>
      </c>
      <c r="F12" s="124" t="s">
        <v>157</v>
      </c>
    </row>
    <row r="13" spans="1:6" ht="12">
      <c r="A13" s="7" t="s">
        <v>96</v>
      </c>
      <c r="B13" s="18">
        <v>20.0027237747088</v>
      </c>
      <c r="C13" s="58">
        <v>11.0103686469767</v>
      </c>
      <c r="D13" s="58">
        <v>0.993739565943239</v>
      </c>
      <c r="E13" s="77">
        <f t="shared" si="0"/>
        <v>32.006831987628736</v>
      </c>
      <c r="F13" s="124" t="s">
        <v>157</v>
      </c>
    </row>
    <row r="14" spans="1:6" ht="12">
      <c r="A14" s="7" t="s">
        <v>94</v>
      </c>
      <c r="B14" s="18">
        <v>86.253859676342</v>
      </c>
      <c r="C14" s="58">
        <v>15.0745842133206</v>
      </c>
      <c r="D14" s="58">
        <v>1.0098493626883</v>
      </c>
      <c r="E14" s="77">
        <f t="shared" si="0"/>
        <v>102.33829325235091</v>
      </c>
      <c r="F14" s="124" t="s">
        <v>157</v>
      </c>
    </row>
    <row r="15" spans="1:6" ht="12">
      <c r="A15" s="7" t="s">
        <v>97</v>
      </c>
      <c r="B15" s="18">
        <v>36.993989181166</v>
      </c>
      <c r="C15" s="58">
        <v>8.01215764819864</v>
      </c>
      <c r="D15" s="58">
        <v>1.0098493626883</v>
      </c>
      <c r="E15" s="77">
        <f t="shared" si="0"/>
        <v>46.01599619205294</v>
      </c>
      <c r="F15" s="124" t="s">
        <v>157</v>
      </c>
    </row>
    <row r="16" spans="1:6" ht="12">
      <c r="A16" s="7" t="s">
        <v>2</v>
      </c>
      <c r="B16" s="18">
        <v>110.361354753881</v>
      </c>
      <c r="C16" s="58">
        <v>49.1648129269534</v>
      </c>
      <c r="D16" s="58">
        <v>4.02606612038247</v>
      </c>
      <c r="E16" s="77">
        <f t="shared" si="0"/>
        <v>163.5522338012169</v>
      </c>
      <c r="F16" s="124" t="s">
        <v>157</v>
      </c>
    </row>
    <row r="17" spans="1:6" ht="12">
      <c r="A17" s="14" t="s">
        <v>3</v>
      </c>
      <c r="B17" s="19">
        <f>SUM(B11:B16)</f>
        <v>1476.1830662421075</v>
      </c>
      <c r="C17" s="59">
        <f>SUM(C11:C16)</f>
        <v>1240.4073949123872</v>
      </c>
      <c r="D17" s="59">
        <f>SUM(D11:D16)</f>
        <v>122.51912946071401</v>
      </c>
      <c r="E17" s="47">
        <f>SUM(E11:E16)</f>
        <v>2839.109590615209</v>
      </c>
      <c r="F17" s="124" t="s">
        <v>157</v>
      </c>
    </row>
    <row r="18" spans="1:6" ht="6" customHeight="1">
      <c r="A18" s="7"/>
      <c r="B18" s="18"/>
      <c r="C18" s="58"/>
      <c r="D18" s="58"/>
      <c r="E18" s="46"/>
      <c r="F18" s="124" t="s">
        <v>157</v>
      </c>
    </row>
    <row r="19" spans="1:6" ht="12">
      <c r="A19" s="7" t="s">
        <v>4</v>
      </c>
      <c r="B19" s="18">
        <v>2743.78276934673</v>
      </c>
      <c r="C19" s="58">
        <v>229.568597564372</v>
      </c>
      <c r="D19" s="58">
        <v>131.717764282482</v>
      </c>
      <c r="E19" s="77">
        <f>SUM(B19:D19)</f>
        <v>3105.0691311935843</v>
      </c>
      <c r="F19" s="124" t="s">
        <v>157</v>
      </c>
    </row>
    <row r="20" spans="1:6" ht="12">
      <c r="A20" s="7" t="s">
        <v>133</v>
      </c>
      <c r="B20" s="18">
        <v>15.0671526595074</v>
      </c>
      <c r="C20" s="58">
        <v>14.0631137413689</v>
      </c>
      <c r="D20" s="58">
        <v>5.02078210159692</v>
      </c>
      <c r="E20" s="77">
        <f>SUM(B20:D20)</f>
        <v>34.15104850247322</v>
      </c>
      <c r="F20" s="124" t="s">
        <v>157</v>
      </c>
    </row>
    <row r="21" spans="1:6" ht="12">
      <c r="A21" s="7" t="s">
        <v>98</v>
      </c>
      <c r="B21" s="18">
        <v>11.9951606606063</v>
      </c>
      <c r="C21" s="58">
        <v>1.99304576390809</v>
      </c>
      <c r="D21" s="58">
        <v>4.99653098982423</v>
      </c>
      <c r="E21" s="77">
        <f>SUM(B21:D21)</f>
        <v>18.98473741433862</v>
      </c>
      <c r="F21" s="124" t="s">
        <v>157</v>
      </c>
    </row>
    <row r="22" spans="1:6" ht="12">
      <c r="A22" s="7" t="s">
        <v>99</v>
      </c>
      <c r="B22" s="18">
        <v>15.0333444975554</v>
      </c>
      <c r="C22" s="58">
        <v>9.14357343195756</v>
      </c>
      <c r="D22" s="58">
        <v>0</v>
      </c>
      <c r="E22" s="77">
        <f>SUM(B22:D22)</f>
        <v>24.17691792951296</v>
      </c>
      <c r="F22" s="124" t="s">
        <v>157</v>
      </c>
    </row>
    <row r="23" spans="1:6" ht="12">
      <c r="A23" s="7" t="s">
        <v>5</v>
      </c>
      <c r="B23" s="18">
        <v>63.1463015471295</v>
      </c>
      <c r="C23" s="58">
        <v>68.0198269138966</v>
      </c>
      <c r="D23" s="58">
        <v>12.9550545857491</v>
      </c>
      <c r="E23" s="77">
        <f>SUM(B23:D23)</f>
        <v>144.1211830467752</v>
      </c>
      <c r="F23" s="124" t="s">
        <v>157</v>
      </c>
    </row>
    <row r="24" spans="1:6" ht="12">
      <c r="A24" s="14" t="s">
        <v>6</v>
      </c>
      <c r="B24" s="19">
        <f>SUM(B19:B23)</f>
        <v>2849.024728711529</v>
      </c>
      <c r="C24" s="59">
        <f>SUM(C19:C23)</f>
        <v>322.7881574155032</v>
      </c>
      <c r="D24" s="59">
        <f>SUM(D19:D23)</f>
        <v>154.69013195965226</v>
      </c>
      <c r="E24" s="47">
        <f>SUM(E19:E23)</f>
        <v>3326.5030180866843</v>
      </c>
      <c r="F24" s="124" t="s">
        <v>157</v>
      </c>
    </row>
    <row r="25" spans="1:6" ht="6" customHeight="1">
      <c r="A25" s="7"/>
      <c r="B25" s="18"/>
      <c r="C25" s="58"/>
      <c r="D25" s="58"/>
      <c r="E25" s="46"/>
      <c r="F25" s="124" t="s">
        <v>157</v>
      </c>
    </row>
    <row r="26" spans="1:6" ht="12" customHeight="1">
      <c r="A26" s="7" t="s">
        <v>100</v>
      </c>
      <c r="B26" s="18">
        <v>57.1153243781793</v>
      </c>
      <c r="C26" s="58">
        <v>32.113589303166</v>
      </c>
      <c r="D26" s="58">
        <v>18.0583050241949</v>
      </c>
      <c r="E26" s="77">
        <f>SUM(B26:D26)</f>
        <v>107.2872187055402</v>
      </c>
      <c r="F26" s="124" t="s">
        <v>157</v>
      </c>
    </row>
    <row r="27" spans="1:6" ht="12" customHeight="1">
      <c r="A27" s="7" t="s">
        <v>101</v>
      </c>
      <c r="B27" s="18">
        <v>9.02576189253248</v>
      </c>
      <c r="C27" s="58">
        <v>11.0649513349462</v>
      </c>
      <c r="D27" s="58">
        <v>2.00636739500587</v>
      </c>
      <c r="E27" s="77">
        <f>SUM(B27:D27)</f>
        <v>22.09708062248455</v>
      </c>
      <c r="F27" s="124" t="s">
        <v>157</v>
      </c>
    </row>
    <row r="28" spans="1:6" ht="12">
      <c r="A28" s="14" t="s">
        <v>7</v>
      </c>
      <c r="B28" s="19">
        <f>SUM(B26:B27)</f>
        <v>66.14108627071178</v>
      </c>
      <c r="C28" s="59">
        <f>SUM(C26:C27)</f>
        <v>43.1785406381122</v>
      </c>
      <c r="D28" s="59">
        <f>SUM(D26:D27)</f>
        <v>20.06467241920077</v>
      </c>
      <c r="E28" s="47">
        <f>SUM(E26:E27)</f>
        <v>129.38429932802475</v>
      </c>
      <c r="F28" s="124" t="s">
        <v>157</v>
      </c>
    </row>
    <row r="29" spans="1:6" ht="6" customHeight="1">
      <c r="A29" s="7"/>
      <c r="B29" s="18"/>
      <c r="C29" s="58"/>
      <c r="D29" s="58"/>
      <c r="E29" s="46"/>
      <c r="F29" s="124" t="s">
        <v>157</v>
      </c>
    </row>
    <row r="30" spans="1:6" ht="12">
      <c r="A30" s="7" t="s">
        <v>8</v>
      </c>
      <c r="B30" s="18">
        <v>33.9616565023932</v>
      </c>
      <c r="C30" s="58">
        <v>16.9979103423079</v>
      </c>
      <c r="D30" s="58">
        <v>3.99722479185939</v>
      </c>
      <c r="E30" s="77">
        <f>SUM(B30:D30)</f>
        <v>54.95679163656049</v>
      </c>
      <c r="F30" s="124" t="s">
        <v>157</v>
      </c>
    </row>
    <row r="31" spans="1:6" ht="12">
      <c r="A31" s="7" t="s">
        <v>102</v>
      </c>
      <c r="B31" s="18">
        <v>7.04687407941344</v>
      </c>
      <c r="C31" s="58">
        <v>6.99323901852275</v>
      </c>
      <c r="D31" s="58">
        <v>0.999306197964847</v>
      </c>
      <c r="E31" s="77">
        <f>SUM(B31:D31)</f>
        <v>15.039419295901038</v>
      </c>
      <c r="F31" s="124" t="s">
        <v>157</v>
      </c>
    </row>
    <row r="32" spans="1:6" ht="12">
      <c r="A32" s="7" t="s">
        <v>103</v>
      </c>
      <c r="B32" s="18">
        <v>46.8607911222858</v>
      </c>
      <c r="C32" s="58">
        <v>33.079614492043</v>
      </c>
      <c r="D32" s="58">
        <v>0</v>
      </c>
      <c r="E32" s="77">
        <f>SUM(B32:D32)</f>
        <v>79.9404056143288</v>
      </c>
      <c r="F32" s="124" t="s">
        <v>157</v>
      </c>
    </row>
    <row r="33" spans="1:6" ht="12">
      <c r="A33" s="7" t="s">
        <v>104</v>
      </c>
      <c r="B33" s="18">
        <v>2.00238667612114</v>
      </c>
      <c r="C33" s="58">
        <v>0.992537313432836</v>
      </c>
      <c r="D33" s="58">
        <v>0</v>
      </c>
      <c r="E33" s="77">
        <f>SUM(B33:D33)</f>
        <v>2.994923989553976</v>
      </c>
      <c r="F33" s="124" t="s">
        <v>157</v>
      </c>
    </row>
    <row r="34" spans="1:6" ht="12">
      <c r="A34" s="7" t="s">
        <v>18</v>
      </c>
      <c r="B34" s="18">
        <v>22.0211093819704</v>
      </c>
      <c r="C34" s="58">
        <v>8.01771331220966</v>
      </c>
      <c r="D34" s="58">
        <v>3.00846175861799</v>
      </c>
      <c r="E34" s="77">
        <f>SUM(B34:D34)</f>
        <v>33.04728445279805</v>
      </c>
      <c r="F34" s="124" t="s">
        <v>157</v>
      </c>
    </row>
    <row r="35" spans="1:6" ht="12">
      <c r="A35" s="14" t="s">
        <v>9</v>
      </c>
      <c r="B35" s="19">
        <f>SUM(B30:B34)</f>
        <v>111.89281776218398</v>
      </c>
      <c r="C35" s="59">
        <f>SUM(C30:C34)</f>
        <v>66.08101447851615</v>
      </c>
      <c r="D35" s="59">
        <f>SUM(D30:D34)</f>
        <v>8.004992748442227</v>
      </c>
      <c r="E35" s="47">
        <f>SUM(E30:E34)</f>
        <v>185.97882498914237</v>
      </c>
      <c r="F35" s="124" t="s">
        <v>157</v>
      </c>
    </row>
    <row r="36" spans="1:6" ht="6" customHeight="1">
      <c r="A36" s="7"/>
      <c r="B36" s="18"/>
      <c r="C36" s="58"/>
      <c r="D36" s="58"/>
      <c r="E36" s="46"/>
      <c r="F36" s="124" t="s">
        <v>157</v>
      </c>
    </row>
    <row r="37" spans="1:6" ht="12">
      <c r="A37" s="7" t="s">
        <v>10</v>
      </c>
      <c r="B37" s="18">
        <v>32.059251832654</v>
      </c>
      <c r="C37" s="58">
        <v>328.497984487585</v>
      </c>
      <c r="D37" s="58">
        <v>124.085273456955</v>
      </c>
      <c r="E37" s="77">
        <f>SUM(B37:D37)</f>
        <v>484.642509777194</v>
      </c>
      <c r="F37" s="124" t="s">
        <v>157</v>
      </c>
    </row>
    <row r="38" spans="1:6" ht="12">
      <c r="A38" s="7" t="s">
        <v>12</v>
      </c>
      <c r="B38" s="18">
        <v>67.048824852173</v>
      </c>
      <c r="C38" s="58">
        <v>194.808697372496</v>
      </c>
      <c r="D38" s="58">
        <v>11.1302541248904</v>
      </c>
      <c r="E38" s="77">
        <f>SUM(B38:D38)</f>
        <v>272.98777634955934</v>
      </c>
      <c r="F38" s="124" t="s">
        <v>157</v>
      </c>
    </row>
    <row r="39" spans="1:6" ht="12">
      <c r="A39" s="68" t="s">
        <v>105</v>
      </c>
      <c r="B39" s="21">
        <f>SUM(B37:B38)</f>
        <v>99.108076684827</v>
      </c>
      <c r="C39" s="78">
        <f>SUM(C37:C38)</f>
        <v>523.306681860081</v>
      </c>
      <c r="D39" s="78">
        <f>SUM(D37:D38)</f>
        <v>135.21552758184538</v>
      </c>
      <c r="E39" s="79">
        <f>SUM(E37:E38)</f>
        <v>757.6302861267534</v>
      </c>
      <c r="F39" s="124" t="s">
        <v>157</v>
      </c>
    </row>
    <row r="40" spans="1:6" ht="6" customHeight="1">
      <c r="A40" s="7"/>
      <c r="B40" s="18"/>
      <c r="C40" s="58"/>
      <c r="D40" s="58"/>
      <c r="E40" s="46"/>
      <c r="F40" s="124" t="s">
        <v>157</v>
      </c>
    </row>
    <row r="41" spans="1:6" ht="12">
      <c r="A41" s="68" t="s">
        <v>106</v>
      </c>
      <c r="B41" s="21">
        <v>321.152162533107</v>
      </c>
      <c r="C41" s="78">
        <v>171.857155691607</v>
      </c>
      <c r="D41" s="78">
        <v>22.9575136907859</v>
      </c>
      <c r="E41" s="79">
        <f>SUM(B41:D41)</f>
        <v>515.9668319154998</v>
      </c>
      <c r="F41" s="124" t="s">
        <v>157</v>
      </c>
    </row>
    <row r="42" spans="1:6" ht="6" customHeight="1">
      <c r="A42" s="68"/>
      <c r="B42" s="18"/>
      <c r="C42" s="58"/>
      <c r="D42" s="58"/>
      <c r="E42" s="46"/>
      <c r="F42" s="124" t="s">
        <v>157</v>
      </c>
    </row>
    <row r="43" spans="1:6" ht="12">
      <c r="A43" s="68" t="s">
        <v>107</v>
      </c>
      <c r="B43" s="21">
        <v>48.3949983708048</v>
      </c>
      <c r="C43" s="78">
        <v>191.824790992216</v>
      </c>
      <c r="D43" s="78">
        <v>53.702618299764</v>
      </c>
      <c r="E43" s="79">
        <f>SUM(B43:D43)</f>
        <v>293.92240766278485</v>
      </c>
      <c r="F43" s="124" t="s">
        <v>157</v>
      </c>
    </row>
    <row r="44" spans="1:6" ht="6" customHeight="1">
      <c r="A44" s="68"/>
      <c r="B44" s="18"/>
      <c r="C44" s="58"/>
      <c r="D44" s="58"/>
      <c r="E44" s="46"/>
      <c r="F44" s="124" t="s">
        <v>157</v>
      </c>
    </row>
    <row r="45" spans="1:6" ht="12">
      <c r="A45" s="68" t="s">
        <v>108</v>
      </c>
      <c r="B45" s="21">
        <v>800.593351344576</v>
      </c>
      <c r="C45" s="78">
        <v>480.054748171915</v>
      </c>
      <c r="D45" s="78">
        <v>60.8771176942009</v>
      </c>
      <c r="E45" s="79">
        <v>1341.525217210692</v>
      </c>
      <c r="F45" s="124" t="s">
        <v>157</v>
      </c>
    </row>
    <row r="46" spans="1:6" ht="6" customHeight="1">
      <c r="A46" s="68"/>
      <c r="B46" s="18"/>
      <c r="C46" s="58"/>
      <c r="D46" s="58"/>
      <c r="E46" s="46"/>
      <c r="F46" s="124" t="s">
        <v>157</v>
      </c>
    </row>
    <row r="47" spans="1:6" ht="12">
      <c r="A47" s="68" t="s">
        <v>109</v>
      </c>
      <c r="B47" s="21">
        <v>49.2164646950068</v>
      </c>
      <c r="C47" s="78">
        <v>83.2197636576283</v>
      </c>
      <c r="D47" s="78">
        <v>4.06429712281393</v>
      </c>
      <c r="E47" s="79">
        <f>SUM(B47:D47)</f>
        <v>136.50052547544905</v>
      </c>
      <c r="F47" s="124" t="s">
        <v>157</v>
      </c>
    </row>
    <row r="48" spans="1:6" ht="12">
      <c r="A48" s="14" t="s">
        <v>11</v>
      </c>
      <c r="B48" s="19">
        <f>B39+B41+B43+B45+B47</f>
        <v>1318.4650536283216</v>
      </c>
      <c r="C48" s="59">
        <f>C39+C41+C43+C45+C47</f>
        <v>1450.2631403734472</v>
      </c>
      <c r="D48" s="59">
        <f>D39+D41+D43+D45+D47</f>
        <v>276.8170743894101</v>
      </c>
      <c r="E48" s="47">
        <f>E39+E41+E43+E45+E47</f>
        <v>3045.5452683911794</v>
      </c>
      <c r="F48" s="124" t="s">
        <v>157</v>
      </c>
    </row>
    <row r="49" spans="1:6" ht="6" customHeight="1">
      <c r="A49" s="7"/>
      <c r="B49" s="18"/>
      <c r="C49" s="58"/>
      <c r="D49" s="58"/>
      <c r="E49" s="46"/>
      <c r="F49" s="124" t="s">
        <v>157</v>
      </c>
    </row>
    <row r="50" spans="1:6" ht="12">
      <c r="A50" s="14" t="s">
        <v>14</v>
      </c>
      <c r="B50" s="19">
        <v>0</v>
      </c>
      <c r="C50" s="59"/>
      <c r="D50" s="59"/>
      <c r="E50" s="47">
        <f>SUM(B50:D50)</f>
        <v>0</v>
      </c>
      <c r="F50" s="124" t="s">
        <v>157</v>
      </c>
    </row>
    <row r="51" spans="1:6" ht="6" customHeight="1">
      <c r="A51" s="7"/>
      <c r="B51" s="18"/>
      <c r="C51" s="58"/>
      <c r="D51" s="58"/>
      <c r="E51" s="46"/>
      <c r="F51" s="124"/>
    </row>
    <row r="52" spans="1:6" ht="13.5" thickBot="1">
      <c r="A52" s="8" t="s">
        <v>68</v>
      </c>
      <c r="B52" s="20">
        <f>B17+B24+B28+B35+B48+B50</f>
        <v>5821.706752614853</v>
      </c>
      <c r="C52" s="60">
        <f>C17+C24+C28+C35+C48+C50</f>
        <v>3122.7182478179657</v>
      </c>
      <c r="D52" s="60">
        <f>D17+D24+D28+D35+D48+D50</f>
        <v>582.0960009774194</v>
      </c>
      <c r="E52" s="48">
        <f>E17+E24+E28+E35+E48+E50</f>
        <v>9526.52100141024</v>
      </c>
      <c r="F52" s="124"/>
    </row>
    <row r="53" spans="2:5" ht="12">
      <c r="B53" s="3"/>
      <c r="C53" s="3"/>
      <c r="D53" s="3"/>
      <c r="E53" s="3"/>
    </row>
    <row r="54" ht="12">
      <c r="A54" s="2" t="s">
        <v>151</v>
      </c>
    </row>
    <row r="57" spans="5:8" ht="12.75">
      <c r="E57" s="61"/>
      <c r="F57" s="61"/>
      <c r="G57" s="61"/>
      <c r="H57" s="61"/>
    </row>
    <row r="58" spans="5:8" ht="12.75">
      <c r="E58" s="61"/>
      <c r="F58" s="61"/>
      <c r="G58" s="61"/>
      <c r="H58" s="61"/>
    </row>
    <row r="59" spans="5:8" ht="12.75">
      <c r="E59" s="61"/>
      <c r="F59" s="61"/>
      <c r="G59" s="61"/>
      <c r="H59" s="61"/>
    </row>
    <row r="60" spans="5:8" ht="12.75">
      <c r="E60" s="61"/>
      <c r="F60" s="61"/>
      <c r="G60" s="61"/>
      <c r="H60" s="61"/>
    </row>
    <row r="61" spans="5:8" ht="12.75">
      <c r="E61" s="61"/>
      <c r="F61" s="61"/>
      <c r="G61" s="61"/>
      <c r="H61" s="61"/>
    </row>
    <row r="62" spans="5:8" ht="12.75">
      <c r="E62" s="61"/>
      <c r="F62" s="61"/>
      <c r="G62" s="61"/>
      <c r="H62" s="61"/>
    </row>
    <row r="63" spans="5:8" ht="12.75">
      <c r="E63" s="61"/>
      <c r="F63" s="61"/>
      <c r="G63" s="61"/>
      <c r="H63" s="61"/>
    </row>
    <row r="64" spans="5:8" ht="12.75">
      <c r="E64" s="61"/>
      <c r="F64" s="61"/>
      <c r="G64" s="61"/>
      <c r="H64" s="61"/>
    </row>
    <row r="65" spans="5:8" ht="12.75">
      <c r="E65" s="61"/>
      <c r="F65" s="61"/>
      <c r="G65" s="61"/>
      <c r="H65" s="61"/>
    </row>
    <row r="66" spans="5:8" ht="12.75">
      <c r="E66" s="61"/>
      <c r="F66" s="61"/>
      <c r="G66" s="61"/>
      <c r="H66" s="61"/>
    </row>
    <row r="67" spans="5:8" ht="12.75">
      <c r="E67" s="61"/>
      <c r="F67" s="61"/>
      <c r="G67" s="61"/>
      <c r="H67" s="61"/>
    </row>
    <row r="68" spans="5:8" ht="12.75">
      <c r="E68" s="61"/>
      <c r="F68" s="61"/>
      <c r="G68" s="61"/>
      <c r="H68" s="61"/>
    </row>
    <row r="69" spans="5:8" ht="12.75">
      <c r="E69" s="61"/>
      <c r="F69" s="61"/>
      <c r="G69" s="61"/>
      <c r="H69" s="61"/>
    </row>
    <row r="70" spans="5:8" ht="12.75">
      <c r="E70" s="61"/>
      <c r="F70" s="61"/>
      <c r="G70" s="61"/>
      <c r="H70" s="61"/>
    </row>
    <row r="71" spans="5:8" ht="12.75">
      <c r="E71" s="61"/>
      <c r="F71" s="61"/>
      <c r="G71" s="61"/>
      <c r="H71" s="61"/>
    </row>
    <row r="72" spans="5:8" ht="12.75">
      <c r="E72" s="61"/>
      <c r="F72" s="61"/>
      <c r="G72" s="61"/>
      <c r="H72" s="61"/>
    </row>
    <row r="73" spans="5:8" ht="12.75">
      <c r="E73" s="61"/>
      <c r="F73" s="61"/>
      <c r="G73" s="61"/>
      <c r="H73" s="61"/>
    </row>
    <row r="74" spans="5:8" ht="12.75">
      <c r="E74" s="61"/>
      <c r="F74" s="61"/>
      <c r="G74" s="61"/>
      <c r="H74" s="61"/>
    </row>
    <row r="75" spans="5:8" ht="12.75">
      <c r="E75" s="61"/>
      <c r="F75" s="61"/>
      <c r="G75" s="61"/>
      <c r="H75" s="61"/>
    </row>
    <row r="76" spans="5:8" ht="12.75">
      <c r="E76" s="61"/>
      <c r="F76" s="61"/>
      <c r="G76" s="61"/>
      <c r="H76" s="61"/>
    </row>
    <row r="77" spans="5:8" ht="12.75">
      <c r="E77" s="61"/>
      <c r="F77" s="61"/>
      <c r="G77" s="61"/>
      <c r="H77" s="61"/>
    </row>
    <row r="78" spans="5:8" ht="12.75">
      <c r="E78" s="61"/>
      <c r="F78" s="61"/>
      <c r="G78" s="61"/>
      <c r="H78" s="61"/>
    </row>
    <row r="79" spans="5:8" ht="12.75">
      <c r="E79" s="61"/>
      <c r="F79" s="61"/>
      <c r="G79" s="61"/>
      <c r="H79" s="61"/>
    </row>
    <row r="80" spans="5:8" ht="12.75">
      <c r="E80" s="61"/>
      <c r="F80" s="61"/>
      <c r="G80" s="61"/>
      <c r="H80" s="61"/>
    </row>
    <row r="81" spans="5:8" ht="12.75">
      <c r="E81" s="61"/>
      <c r="F81" s="61"/>
      <c r="G81" s="61"/>
      <c r="H81" s="61"/>
    </row>
    <row r="82" spans="5:8" ht="12.75">
      <c r="E82" s="61"/>
      <c r="F82" s="61"/>
      <c r="G82" s="61"/>
      <c r="H82" s="61"/>
    </row>
    <row r="83" spans="5:8" ht="12.75">
      <c r="E83" s="61"/>
      <c r="F83" s="61"/>
      <c r="G83" s="61"/>
      <c r="H83" s="61"/>
    </row>
    <row r="84" spans="5:8" ht="12.75">
      <c r="E84" s="61"/>
      <c r="F84" s="61"/>
      <c r="G84" s="61"/>
      <c r="H84" s="61"/>
    </row>
    <row r="85" spans="5:8" ht="12.75">
      <c r="E85" s="61"/>
      <c r="F85" s="61"/>
      <c r="G85" s="61"/>
      <c r="H85" s="61"/>
    </row>
    <row r="86" spans="5:8" ht="12.75">
      <c r="E86" s="61"/>
      <c r="F86" s="61"/>
      <c r="G86" s="61"/>
      <c r="H86" s="61"/>
    </row>
    <row r="87" spans="5:8" ht="12.75">
      <c r="E87" s="61"/>
      <c r="F87" s="61"/>
      <c r="G87" s="61"/>
      <c r="H87" s="61"/>
    </row>
    <row r="88" spans="5:8" ht="12.75">
      <c r="E88" s="61"/>
      <c r="F88" s="61"/>
      <c r="G88" s="61"/>
      <c r="H88" s="61"/>
    </row>
    <row r="89" spans="5:8" ht="12.75">
      <c r="E89" s="61"/>
      <c r="F89" s="61"/>
      <c r="G89" s="61"/>
      <c r="H89" s="61"/>
    </row>
    <row r="90" spans="5:8" ht="12.75">
      <c r="E90" s="61"/>
      <c r="F90" s="61"/>
      <c r="G90" s="61"/>
      <c r="H90" s="61"/>
    </row>
    <row r="91" spans="5:8" ht="12.75">
      <c r="E91" s="61"/>
      <c r="F91" s="61"/>
      <c r="G91" s="61"/>
      <c r="H91" s="61"/>
    </row>
    <row r="92" spans="5:8" ht="12.75">
      <c r="E92" s="61"/>
      <c r="F92" s="61"/>
      <c r="G92" s="61"/>
      <c r="H92" s="61"/>
    </row>
    <row r="93" spans="5:8" ht="12.75">
      <c r="E93" s="61"/>
      <c r="F93" s="61"/>
      <c r="G93" s="61"/>
      <c r="H93" s="61"/>
    </row>
    <row r="94" spans="5:8" ht="12.75">
      <c r="E94" s="61"/>
      <c r="F94" s="61"/>
      <c r="G94" s="61"/>
      <c r="H94" s="61"/>
    </row>
    <row r="95" spans="5:8" ht="12.75">
      <c r="E95" s="61"/>
      <c r="F95" s="61"/>
      <c r="G95" s="61"/>
      <c r="H95" s="61"/>
    </row>
    <row r="96" spans="5:8" ht="12.75">
      <c r="E96" s="61"/>
      <c r="F96" s="61"/>
      <c r="G96" s="61"/>
      <c r="H96" s="61"/>
    </row>
    <row r="97" spans="5:8" ht="12.75">
      <c r="E97" s="61"/>
      <c r="F97" s="61"/>
      <c r="G97" s="61"/>
      <c r="H97" s="61"/>
    </row>
  </sheetData>
  <sheetProtection/>
  <printOptions horizontalCentered="1"/>
  <pageMargins left="0.7874015748031497" right="0.7874015748031497" top="0.3937007874015748" bottom="0.83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2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4.28125" style="2" customWidth="1"/>
    <col min="2" max="7" width="12.7109375" style="2" customWidth="1"/>
    <col min="8" max="16384" width="11.57421875" style="2" customWidth="1"/>
  </cols>
  <sheetData>
    <row r="1" spans="1:7" ht="15.75">
      <c r="A1" s="125" t="str">
        <f>Sommaire!A1</f>
        <v>MARS 2019</v>
      </c>
      <c r="G1" s="22"/>
    </row>
    <row r="2" spans="1:7" ht="15.75">
      <c r="A2" s="51" t="s">
        <v>75</v>
      </c>
      <c r="B2" s="51"/>
      <c r="C2" s="51"/>
      <c r="D2" s="51"/>
      <c r="E2" s="51"/>
      <c r="F2" s="51"/>
      <c r="G2" s="22"/>
    </row>
    <row r="3" ht="12.75" thickBot="1"/>
    <row r="4" spans="1:7" ht="6" customHeight="1">
      <c r="A4" s="6"/>
      <c r="B4" s="39"/>
      <c r="C4" s="4"/>
      <c r="D4" s="4"/>
      <c r="E4" s="4"/>
      <c r="F4" s="4"/>
      <c r="G4" s="5"/>
    </row>
    <row r="5" spans="1:7" ht="12">
      <c r="A5" s="23" t="s">
        <v>17</v>
      </c>
      <c r="B5" s="49"/>
      <c r="C5" s="54" t="s">
        <v>76</v>
      </c>
      <c r="D5" s="62" t="s">
        <v>77</v>
      </c>
      <c r="E5" s="54"/>
      <c r="F5" s="54"/>
      <c r="G5" s="53"/>
    </row>
    <row r="6" spans="1:7" ht="6" customHeight="1">
      <c r="A6" s="23"/>
      <c r="B6" s="40"/>
      <c r="C6" s="55"/>
      <c r="D6" s="55"/>
      <c r="E6" s="55"/>
      <c r="F6" s="55"/>
      <c r="G6" s="43"/>
    </row>
    <row r="7" spans="1:7" ht="6" customHeight="1">
      <c r="A7" s="23"/>
      <c r="B7" s="44"/>
      <c r="C7" s="56"/>
      <c r="D7" s="56"/>
      <c r="E7" s="56"/>
      <c r="F7" s="56"/>
      <c r="G7" s="41"/>
    </row>
    <row r="8" spans="1:7" ht="12">
      <c r="A8" s="23"/>
      <c r="B8" s="17" t="s">
        <v>72</v>
      </c>
      <c r="C8" s="50" t="s">
        <v>73</v>
      </c>
      <c r="D8" s="50" t="s">
        <v>74</v>
      </c>
      <c r="E8" s="50" t="s">
        <v>118</v>
      </c>
      <c r="F8" s="50" t="s">
        <v>30</v>
      </c>
      <c r="G8" s="45" t="s">
        <v>66</v>
      </c>
    </row>
    <row r="9" spans="1:7" ht="6" customHeight="1">
      <c r="A9" s="9"/>
      <c r="B9" s="38"/>
      <c r="C9" s="57"/>
      <c r="D9" s="57"/>
      <c r="E9" s="57"/>
      <c r="F9" s="57"/>
      <c r="G9" s="42"/>
    </row>
    <row r="10" spans="1:7" ht="6" customHeight="1">
      <c r="A10" s="7"/>
      <c r="B10" s="17"/>
      <c r="C10" s="50"/>
      <c r="D10" s="50"/>
      <c r="E10" s="50"/>
      <c r="F10" s="50"/>
      <c r="G10" s="45"/>
    </row>
    <row r="11" spans="1:8" ht="12">
      <c r="A11" s="7" t="s">
        <v>1</v>
      </c>
      <c r="B11" s="18">
        <v>1045.29311435936</v>
      </c>
      <c r="C11" s="58">
        <v>366.676761640811</v>
      </c>
      <c r="D11" s="58">
        <v>684.261050550116</v>
      </c>
      <c r="E11" s="58">
        <v>254.28761396382</v>
      </c>
      <c r="F11" s="58">
        <v>95.6694749727895</v>
      </c>
      <c r="G11" s="77">
        <f aca="true" t="shared" si="0" ref="G11:G16">SUM(B11:F11)</f>
        <v>2446.188015486897</v>
      </c>
      <c r="H11" s="124" t="s">
        <v>157</v>
      </c>
    </row>
    <row r="12" spans="1:8" ht="12">
      <c r="A12" s="7" t="s">
        <v>95</v>
      </c>
      <c r="B12" s="18">
        <v>16.989295182662</v>
      </c>
      <c r="C12" s="58">
        <v>4.96945545169619</v>
      </c>
      <c r="D12" s="58">
        <v>18.0441718451612</v>
      </c>
      <c r="E12" s="58">
        <v>8.00599121758432</v>
      </c>
      <c r="F12" s="58">
        <v>0.999306197964847</v>
      </c>
      <c r="G12" s="77">
        <f t="shared" si="0"/>
        <v>49.00821989506856</v>
      </c>
      <c r="H12" s="124" t="s">
        <v>157</v>
      </c>
    </row>
    <row r="13" spans="1:8" ht="12">
      <c r="A13" s="7" t="s">
        <v>96</v>
      </c>
      <c r="B13" s="18">
        <v>19.0238101965303</v>
      </c>
      <c r="C13" s="58">
        <v>3.99722479185939</v>
      </c>
      <c r="D13" s="58">
        <v>5.97913729172426</v>
      </c>
      <c r="E13" s="58">
        <v>3.00665970751488</v>
      </c>
      <c r="F13" s="58">
        <v>0</v>
      </c>
      <c r="G13" s="77">
        <f t="shared" si="0"/>
        <v>32.00683198762883</v>
      </c>
      <c r="H13" s="124" t="s">
        <v>157</v>
      </c>
    </row>
    <row r="14" spans="1:8" ht="12">
      <c r="A14" s="7" t="s">
        <v>94</v>
      </c>
      <c r="B14" s="18">
        <v>33.0870429335633</v>
      </c>
      <c r="C14" s="58">
        <v>27.0866482044244</v>
      </c>
      <c r="D14" s="58">
        <v>27.0787091694615</v>
      </c>
      <c r="E14" s="58">
        <v>14.0933556314689</v>
      </c>
      <c r="F14" s="58">
        <v>0.992537313432836</v>
      </c>
      <c r="G14" s="77">
        <f t="shared" si="0"/>
        <v>102.33829325235094</v>
      </c>
      <c r="H14" s="124" t="s">
        <v>157</v>
      </c>
    </row>
    <row r="15" spans="1:8" ht="12">
      <c r="A15" s="7" t="s">
        <v>97</v>
      </c>
      <c r="B15" s="18">
        <v>16.999662787473</v>
      </c>
      <c r="C15" s="58">
        <v>4.9878039851971</v>
      </c>
      <c r="D15" s="58">
        <v>19.0375650615802</v>
      </c>
      <c r="E15" s="58">
        <v>4.99096435780263</v>
      </c>
      <c r="F15" s="58">
        <v>0</v>
      </c>
      <c r="G15" s="77">
        <f t="shared" si="0"/>
        <v>46.01599619205293</v>
      </c>
      <c r="H15" s="124" t="s">
        <v>157</v>
      </c>
    </row>
    <row r="16" spans="1:8" ht="12">
      <c r="A16" s="7" t="s">
        <v>2</v>
      </c>
      <c r="B16" s="18">
        <v>74.3155533066978</v>
      </c>
      <c r="C16" s="58">
        <v>18.00164314356</v>
      </c>
      <c r="D16" s="58">
        <v>35.0723766970747</v>
      </c>
      <c r="E16" s="58">
        <v>29.1492191043304</v>
      </c>
      <c r="F16" s="58">
        <v>7.01344154955355</v>
      </c>
      <c r="G16" s="77">
        <f t="shared" si="0"/>
        <v>163.55223380121646</v>
      </c>
      <c r="H16" s="124" t="s">
        <v>157</v>
      </c>
    </row>
    <row r="17" spans="1:8" ht="12">
      <c r="A17" s="14" t="s">
        <v>3</v>
      </c>
      <c r="B17" s="19">
        <f aca="true" t="shared" si="1" ref="B17:G17">SUM(B11:B16)</f>
        <v>1205.7084787662866</v>
      </c>
      <c r="C17" s="59">
        <f t="shared" si="1"/>
        <v>425.71953721754807</v>
      </c>
      <c r="D17" s="59">
        <f t="shared" si="1"/>
        <v>789.4730106151177</v>
      </c>
      <c r="E17" s="59">
        <f t="shared" si="1"/>
        <v>313.53380398252114</v>
      </c>
      <c r="F17" s="59">
        <f t="shared" si="1"/>
        <v>104.67476003374072</v>
      </c>
      <c r="G17" s="47">
        <f t="shared" si="1"/>
        <v>2839.1095906152145</v>
      </c>
      <c r="H17" s="124" t="s">
        <v>157</v>
      </c>
    </row>
    <row r="18" spans="1:8" ht="6" customHeight="1">
      <c r="A18" s="7"/>
      <c r="B18" s="18"/>
      <c r="C18" s="58"/>
      <c r="D18" s="58"/>
      <c r="E18" s="58"/>
      <c r="F18" s="58"/>
      <c r="G18" s="46"/>
      <c r="H18" s="124" t="s">
        <v>157</v>
      </c>
    </row>
    <row r="19" spans="1:8" ht="12">
      <c r="A19" s="7" t="s">
        <v>4</v>
      </c>
      <c r="B19" s="18">
        <v>127.767250357778</v>
      </c>
      <c r="C19" s="58">
        <v>1019.01282672123</v>
      </c>
      <c r="D19" s="58">
        <v>686.768078312976</v>
      </c>
      <c r="E19" s="58">
        <v>1154.89583956665</v>
      </c>
      <c r="F19" s="58">
        <v>116.625136234941</v>
      </c>
      <c r="G19" s="77">
        <f>SUM(B19:F19)</f>
        <v>3105.069131193575</v>
      </c>
      <c r="H19" s="124" t="s">
        <v>157</v>
      </c>
    </row>
    <row r="20" spans="1:8" ht="12">
      <c r="A20" s="7" t="s">
        <v>133</v>
      </c>
      <c r="B20" s="18">
        <v>11.0848938728509</v>
      </c>
      <c r="C20" s="58">
        <v>4.02824478816408</v>
      </c>
      <c r="D20" s="58">
        <v>0</v>
      </c>
      <c r="E20" s="58">
        <v>14.0390051330195</v>
      </c>
      <c r="F20" s="58">
        <v>4.9989047084387</v>
      </c>
      <c r="G20" s="77">
        <f>SUM(B20:F20)</f>
        <v>34.15104850247318</v>
      </c>
      <c r="H20" s="124" t="s">
        <v>157</v>
      </c>
    </row>
    <row r="21" spans="1:8" ht="12">
      <c r="A21" s="7" t="s">
        <v>98</v>
      </c>
      <c r="B21" s="18">
        <v>2.99166795148525</v>
      </c>
      <c r="C21" s="58">
        <v>3.99722479185939</v>
      </c>
      <c r="D21" s="58">
        <v>7.99086488005844</v>
      </c>
      <c r="E21" s="58">
        <v>1.00706119704102</v>
      </c>
      <c r="F21" s="58">
        <v>2.99791859389454</v>
      </c>
      <c r="G21" s="77">
        <f>SUM(B21:F21)</f>
        <v>18.984737414338642</v>
      </c>
      <c r="H21" s="124" t="s">
        <v>157</v>
      </c>
    </row>
    <row r="22" spans="1:8" ht="12">
      <c r="A22" s="7" t="s">
        <v>99</v>
      </c>
      <c r="B22" s="18">
        <v>9.03750730976633</v>
      </c>
      <c r="C22" s="58">
        <v>8.07780440090384</v>
      </c>
      <c r="D22" s="58">
        <v>2.01412239408204</v>
      </c>
      <c r="E22" s="58">
        <v>5.04748382476076</v>
      </c>
      <c r="F22" s="58">
        <v>0</v>
      </c>
      <c r="G22" s="77">
        <f>SUM(B22:F22)</f>
        <v>24.17691792951297</v>
      </c>
      <c r="H22" s="124" t="s">
        <v>157</v>
      </c>
    </row>
    <row r="23" spans="1:8" ht="12">
      <c r="A23" s="7" t="s">
        <v>5</v>
      </c>
      <c r="B23" s="18">
        <v>73.0037931488247</v>
      </c>
      <c r="C23" s="58">
        <v>11.9616026950862</v>
      </c>
      <c r="D23" s="58">
        <v>24.0875614026595</v>
      </c>
      <c r="E23" s="58">
        <v>29.0476192585203</v>
      </c>
      <c r="F23" s="58">
        <v>6.02060654168448</v>
      </c>
      <c r="G23" s="77">
        <f>SUM(B23:F23)</f>
        <v>144.1211830467752</v>
      </c>
      <c r="H23" s="124" t="s">
        <v>157</v>
      </c>
    </row>
    <row r="24" spans="1:8" ht="12">
      <c r="A24" s="14" t="s">
        <v>6</v>
      </c>
      <c r="B24" s="19">
        <f aca="true" t="shared" si="2" ref="B24:G24">SUM(B19:B23)</f>
        <v>223.8851126407052</v>
      </c>
      <c r="C24" s="59">
        <f t="shared" si="2"/>
        <v>1047.0777033972436</v>
      </c>
      <c r="D24" s="59">
        <f t="shared" si="2"/>
        <v>720.8606269897759</v>
      </c>
      <c r="E24" s="59">
        <f t="shared" si="2"/>
        <v>1204.0370089799917</v>
      </c>
      <c r="F24" s="59">
        <f t="shared" si="2"/>
        <v>130.6425660789587</v>
      </c>
      <c r="G24" s="47">
        <f t="shared" si="2"/>
        <v>3326.5030180866747</v>
      </c>
      <c r="H24" s="124" t="s">
        <v>157</v>
      </c>
    </row>
    <row r="25" spans="1:8" ht="6" customHeight="1">
      <c r="A25" s="7"/>
      <c r="B25" s="18"/>
      <c r="C25" s="58"/>
      <c r="D25" s="58"/>
      <c r="E25" s="58"/>
      <c r="F25" s="58"/>
      <c r="G25" s="46"/>
      <c r="H25" s="124" t="s">
        <v>157</v>
      </c>
    </row>
    <row r="26" spans="1:8" ht="12" customHeight="1">
      <c r="A26" s="7" t="s">
        <v>100</v>
      </c>
      <c r="B26" s="18">
        <v>34.0810112830646</v>
      </c>
      <c r="C26" s="58">
        <v>17.9494188185093</v>
      </c>
      <c r="D26" s="58">
        <v>30.1484554018916</v>
      </c>
      <c r="E26" s="58">
        <v>16.097469154504</v>
      </c>
      <c r="F26" s="58">
        <v>9.01086404757077</v>
      </c>
      <c r="G26" s="77">
        <f>SUM(B26:F26)</f>
        <v>107.28721870554025</v>
      </c>
      <c r="H26" s="124" t="s">
        <v>157</v>
      </c>
    </row>
    <row r="27" spans="1:8" ht="12" customHeight="1">
      <c r="A27" s="7" t="s">
        <v>101</v>
      </c>
      <c r="B27" s="18">
        <v>12.0565025338348</v>
      </c>
      <c r="C27" s="58">
        <v>3.00665970751488</v>
      </c>
      <c r="D27" s="58">
        <v>2.00636739500587</v>
      </c>
      <c r="E27" s="58">
        <v>3.02118359112306</v>
      </c>
      <c r="F27" s="58">
        <v>2.00636739500587</v>
      </c>
      <c r="G27" s="77">
        <f>SUM(B27:F27)</f>
        <v>22.09708062248448</v>
      </c>
      <c r="H27" s="124" t="s">
        <v>157</v>
      </c>
    </row>
    <row r="28" spans="1:8" ht="12">
      <c r="A28" s="14" t="s">
        <v>7</v>
      </c>
      <c r="B28" s="19">
        <f aca="true" t="shared" si="3" ref="B28:G28">SUM(B26:B27)</f>
        <v>46.1375138168994</v>
      </c>
      <c r="C28" s="59">
        <f t="shared" si="3"/>
        <v>20.956078526024182</v>
      </c>
      <c r="D28" s="59">
        <f t="shared" si="3"/>
        <v>32.15482279689747</v>
      </c>
      <c r="E28" s="59">
        <f t="shared" si="3"/>
        <v>19.11865274562706</v>
      </c>
      <c r="F28" s="59">
        <f t="shared" si="3"/>
        <v>11.01723144257664</v>
      </c>
      <c r="G28" s="47">
        <f t="shared" si="3"/>
        <v>129.38429932802472</v>
      </c>
      <c r="H28" s="124" t="s">
        <v>157</v>
      </c>
    </row>
    <row r="29" spans="1:8" ht="6" customHeight="1">
      <c r="A29" s="7"/>
      <c r="B29" s="18"/>
      <c r="C29" s="58"/>
      <c r="D29" s="58"/>
      <c r="E29" s="58"/>
      <c r="F29" s="58"/>
      <c r="G29" s="46"/>
      <c r="H29" s="124" t="s">
        <v>157</v>
      </c>
    </row>
    <row r="30" spans="1:8" ht="12">
      <c r="A30" s="7" t="s">
        <v>8</v>
      </c>
      <c r="B30" s="18">
        <v>22.994039842606</v>
      </c>
      <c r="C30" s="58">
        <v>12.9652871651835</v>
      </c>
      <c r="D30" s="58">
        <v>7.99455328643417</v>
      </c>
      <c r="E30" s="58">
        <v>9.00429894640708</v>
      </c>
      <c r="F30" s="58">
        <v>1.99861239592969</v>
      </c>
      <c r="G30" s="77">
        <f>SUM(B30:F30)</f>
        <v>54.95679163656043</v>
      </c>
      <c r="H30" s="124" t="s">
        <v>157</v>
      </c>
    </row>
    <row r="31" spans="1:8" ht="12">
      <c r="A31" s="7" t="s">
        <v>102</v>
      </c>
      <c r="B31" s="18">
        <v>5.05601668255992</v>
      </c>
      <c r="C31" s="58">
        <v>3.00567359297071</v>
      </c>
      <c r="D31" s="58">
        <v>6.97772902037041</v>
      </c>
      <c r="E31" s="58">
        <v>0</v>
      </c>
      <c r="F31" s="58">
        <v>0</v>
      </c>
      <c r="G31" s="77">
        <f>SUM(B31:F31)</f>
        <v>15.039419295901041</v>
      </c>
      <c r="H31" s="124" t="s">
        <v>157</v>
      </c>
    </row>
    <row r="32" spans="1:8" ht="12">
      <c r="A32" s="7" t="s">
        <v>103</v>
      </c>
      <c r="B32" s="18">
        <v>36.0890931516115</v>
      </c>
      <c r="C32" s="58">
        <v>12.9588160674623</v>
      </c>
      <c r="D32" s="58">
        <v>12.9726736772079</v>
      </c>
      <c r="E32" s="58">
        <v>17.9198227180471</v>
      </c>
      <c r="F32" s="58">
        <v>0</v>
      </c>
      <c r="G32" s="77">
        <f>SUM(B32:F32)</f>
        <v>79.9404056143288</v>
      </c>
      <c r="H32" s="124" t="s">
        <v>157</v>
      </c>
    </row>
    <row r="33" spans="1:8" ht="12">
      <c r="A33" s="7" t="s">
        <v>104</v>
      </c>
      <c r="B33" s="18">
        <v>0</v>
      </c>
      <c r="C33" s="58">
        <v>0.992537313432836</v>
      </c>
      <c r="D33" s="58">
        <v>2.00238667612114</v>
      </c>
      <c r="E33" s="58">
        <v>0</v>
      </c>
      <c r="F33" s="58">
        <v>0</v>
      </c>
      <c r="G33" s="77">
        <f>SUM(B33:F33)</f>
        <v>2.994923989553976</v>
      </c>
      <c r="H33" s="124" t="s">
        <v>157</v>
      </c>
    </row>
    <row r="34" spans="1:8" ht="12">
      <c r="A34" s="7" t="s">
        <v>18</v>
      </c>
      <c r="B34" s="18">
        <v>15.9892655920041</v>
      </c>
      <c r="C34" s="58">
        <v>7.01443736337067</v>
      </c>
      <c r="D34" s="58">
        <v>4.99433468398179</v>
      </c>
      <c r="E34" s="58">
        <v>4.0393974507532</v>
      </c>
      <c r="F34" s="58">
        <v>1.0098493626883</v>
      </c>
      <c r="G34" s="77">
        <f>SUM(B34:F34)</f>
        <v>33.04728445279806</v>
      </c>
      <c r="H34" s="124" t="s">
        <v>157</v>
      </c>
    </row>
    <row r="35" spans="1:8" ht="12">
      <c r="A35" s="14" t="s">
        <v>9</v>
      </c>
      <c r="B35" s="19">
        <f aca="true" t="shared" si="4" ref="B35:G35">SUM(B30:B34)</f>
        <v>80.12841526878152</v>
      </c>
      <c r="C35" s="59">
        <f t="shared" si="4"/>
        <v>36.936751502420016</v>
      </c>
      <c r="D35" s="59">
        <f t="shared" si="4"/>
        <v>34.94167734411541</v>
      </c>
      <c r="E35" s="59">
        <f t="shared" si="4"/>
        <v>30.96351911520738</v>
      </c>
      <c r="F35" s="59">
        <f t="shared" si="4"/>
        <v>3.0084617586179903</v>
      </c>
      <c r="G35" s="47">
        <f t="shared" si="4"/>
        <v>185.9788249891423</v>
      </c>
      <c r="H35" s="124" t="s">
        <v>157</v>
      </c>
    </row>
    <row r="36" spans="1:8" ht="6" customHeight="1">
      <c r="A36" s="7"/>
      <c r="B36" s="18"/>
      <c r="C36" s="58"/>
      <c r="D36" s="58"/>
      <c r="E36" s="58"/>
      <c r="F36" s="58"/>
      <c r="G36" s="46"/>
      <c r="H36" s="124" t="s">
        <v>157</v>
      </c>
    </row>
    <row r="37" spans="1:8" ht="12">
      <c r="A37" s="7" t="s">
        <v>10</v>
      </c>
      <c r="B37" s="18">
        <v>148.740744595342</v>
      </c>
      <c r="C37" s="58">
        <v>153.051839944233</v>
      </c>
      <c r="D37" s="58">
        <v>65.8981490232926</v>
      </c>
      <c r="E37" s="58">
        <v>12.3268378445749</v>
      </c>
      <c r="F37" s="58">
        <v>104.624938369751</v>
      </c>
      <c r="G37" s="77">
        <f>SUM(B37:F37)</f>
        <v>484.64250977719354</v>
      </c>
      <c r="H37" s="124" t="s">
        <v>157</v>
      </c>
    </row>
    <row r="38" spans="1:8" ht="12">
      <c r="A38" s="7" t="s">
        <v>12</v>
      </c>
      <c r="B38" s="18">
        <v>127.891872175109</v>
      </c>
      <c r="C38" s="58">
        <v>38.5970245442809</v>
      </c>
      <c r="D38" s="58">
        <v>55.8229616752414</v>
      </c>
      <c r="E38" s="58">
        <v>38.5386026329972</v>
      </c>
      <c r="F38" s="58">
        <v>12.1373153219315</v>
      </c>
      <c r="G38" s="77">
        <f>SUM(B38:F38)</f>
        <v>272.98777634956</v>
      </c>
      <c r="H38" s="124" t="s">
        <v>157</v>
      </c>
    </row>
    <row r="39" spans="1:8" ht="12">
      <c r="A39" s="68" t="s">
        <v>105</v>
      </c>
      <c r="B39" s="21">
        <f aca="true" t="shared" si="5" ref="B39:G39">SUM(B37:B38)</f>
        <v>276.632616770451</v>
      </c>
      <c r="C39" s="78">
        <f t="shared" si="5"/>
        <v>191.64886448851388</v>
      </c>
      <c r="D39" s="78">
        <f t="shared" si="5"/>
        <v>121.721110698534</v>
      </c>
      <c r="E39" s="78">
        <f t="shared" si="5"/>
        <v>50.86544047757209</v>
      </c>
      <c r="F39" s="78">
        <f t="shared" si="5"/>
        <v>116.7622536916825</v>
      </c>
      <c r="G39" s="79">
        <f t="shared" si="5"/>
        <v>757.6302861267536</v>
      </c>
      <c r="H39" s="124" t="s">
        <v>157</v>
      </c>
    </row>
    <row r="40" spans="1:8" ht="6" customHeight="1">
      <c r="A40" s="7"/>
      <c r="B40" s="18"/>
      <c r="C40" s="58"/>
      <c r="D40" s="58"/>
      <c r="E40" s="58"/>
      <c r="F40" s="58"/>
      <c r="G40" s="77"/>
      <c r="H40" s="124" t="s">
        <v>157</v>
      </c>
    </row>
    <row r="41" spans="1:8" ht="12">
      <c r="A41" s="68" t="s">
        <v>106</v>
      </c>
      <c r="B41" s="21">
        <v>111.10953836852</v>
      </c>
      <c r="C41" s="78">
        <v>121.763083291589</v>
      </c>
      <c r="D41" s="78">
        <v>213.150926274603</v>
      </c>
      <c r="E41" s="78">
        <v>54.9087567482096</v>
      </c>
      <c r="F41" s="78">
        <v>15.0345272325787</v>
      </c>
      <c r="G41" s="79">
        <f>SUM(B41:F41)</f>
        <v>515.9668319155004</v>
      </c>
      <c r="H41" s="124" t="s">
        <v>157</v>
      </c>
    </row>
    <row r="42" spans="1:8" ht="6" customHeight="1">
      <c r="A42" s="7"/>
      <c r="B42" s="18"/>
      <c r="C42" s="58"/>
      <c r="D42" s="58"/>
      <c r="E42" s="58"/>
      <c r="F42" s="58"/>
      <c r="G42" s="77"/>
      <c r="H42" s="124" t="s">
        <v>157</v>
      </c>
    </row>
    <row r="43" spans="1:8" ht="12">
      <c r="A43" s="68" t="s">
        <v>107</v>
      </c>
      <c r="B43" s="21">
        <v>133.507410901096</v>
      </c>
      <c r="C43" s="78">
        <v>46.2740981712756</v>
      </c>
      <c r="D43" s="78">
        <v>41.4316875946171</v>
      </c>
      <c r="E43" s="78">
        <v>31.8146169315524</v>
      </c>
      <c r="F43" s="78">
        <v>40.8945940642444</v>
      </c>
      <c r="G43" s="79">
        <f>SUM(B43:F43)</f>
        <v>293.9224076627855</v>
      </c>
      <c r="H43" s="124" t="s">
        <v>157</v>
      </c>
    </row>
    <row r="44" spans="1:8" ht="6" customHeight="1">
      <c r="A44" s="68"/>
      <c r="B44" s="18"/>
      <c r="C44" s="58"/>
      <c r="D44" s="58"/>
      <c r="E44" s="58"/>
      <c r="F44" s="58"/>
      <c r="G44" s="77"/>
      <c r="H44" s="124" t="s">
        <v>157</v>
      </c>
    </row>
    <row r="45" spans="1:8" ht="12">
      <c r="A45" s="68" t="s">
        <v>108</v>
      </c>
      <c r="B45" s="21">
        <v>367.34610312944</v>
      </c>
      <c r="C45" s="78">
        <v>295.445184283417</v>
      </c>
      <c r="D45" s="78">
        <v>511.046177532062</v>
      </c>
      <c r="E45" s="78">
        <v>130.76335873874</v>
      </c>
      <c r="F45" s="78">
        <v>36.9243935270337</v>
      </c>
      <c r="G45" s="79">
        <v>1341.5252172106927</v>
      </c>
      <c r="H45" s="124" t="s">
        <v>157</v>
      </c>
    </row>
    <row r="46" spans="1:8" ht="6" customHeight="1">
      <c r="A46" s="68"/>
      <c r="B46" s="18"/>
      <c r="C46" s="58"/>
      <c r="D46" s="58"/>
      <c r="E46" s="58"/>
      <c r="F46" s="58"/>
      <c r="G46" s="77"/>
      <c r="H46" s="124" t="s">
        <v>157</v>
      </c>
    </row>
    <row r="47" spans="1:8" ht="12">
      <c r="A47" s="68" t="s">
        <v>109</v>
      </c>
      <c r="B47" s="21">
        <v>106.172701693678</v>
      </c>
      <c r="C47" s="78">
        <v>11.1925239134998</v>
      </c>
      <c r="D47" s="78">
        <v>1.97418922381225</v>
      </c>
      <c r="E47" s="78">
        <v>13.1423230232094</v>
      </c>
      <c r="F47" s="78">
        <v>4.01878762124958</v>
      </c>
      <c r="G47" s="79">
        <f>SUM(B47:F47)</f>
        <v>136.500525475449</v>
      </c>
      <c r="H47" s="124" t="s">
        <v>157</v>
      </c>
    </row>
    <row r="48" spans="1:8" ht="12">
      <c r="A48" s="14" t="s">
        <v>11</v>
      </c>
      <c r="B48" s="19">
        <f aca="true" t="shared" si="6" ref="B48:G48">B39+B41+B43+B45+B47</f>
        <v>994.768370863185</v>
      </c>
      <c r="C48" s="59">
        <f t="shared" si="6"/>
        <v>666.3237541482953</v>
      </c>
      <c r="D48" s="59">
        <f t="shared" si="6"/>
        <v>889.3240913236283</v>
      </c>
      <c r="E48" s="59">
        <f t="shared" si="6"/>
        <v>281.4944959192835</v>
      </c>
      <c r="F48" s="59">
        <f t="shared" si="6"/>
        <v>213.63455613678892</v>
      </c>
      <c r="G48" s="47">
        <f t="shared" si="6"/>
        <v>3045.5452683911813</v>
      </c>
      <c r="H48" s="124" t="s">
        <v>157</v>
      </c>
    </row>
    <row r="49" spans="1:8" ht="6" customHeight="1">
      <c r="A49" s="7"/>
      <c r="B49" s="18"/>
      <c r="C49" s="58"/>
      <c r="D49" s="58"/>
      <c r="E49" s="58"/>
      <c r="F49" s="58"/>
      <c r="G49" s="46"/>
      <c r="H49" s="124" t="s">
        <v>157</v>
      </c>
    </row>
    <row r="50" spans="1:8" ht="12">
      <c r="A50" s="14" t="s">
        <v>14</v>
      </c>
      <c r="B50" s="19">
        <v>0</v>
      </c>
      <c r="C50" s="59">
        <v>0</v>
      </c>
      <c r="D50" s="59">
        <v>0</v>
      </c>
      <c r="E50" s="59">
        <v>0</v>
      </c>
      <c r="F50" s="59"/>
      <c r="G50" s="47">
        <f>SUM(B50:F50)</f>
        <v>0</v>
      </c>
      <c r="H50" s="124" t="s">
        <v>157</v>
      </c>
    </row>
    <row r="51" spans="1:8" ht="6" customHeight="1">
      <c r="A51" s="7"/>
      <c r="B51" s="18"/>
      <c r="C51" s="58"/>
      <c r="D51" s="58"/>
      <c r="E51" s="58"/>
      <c r="F51" s="58"/>
      <c r="G51" s="46"/>
      <c r="H51" s="124"/>
    </row>
    <row r="52" spans="1:8" ht="13.5" thickBot="1">
      <c r="A52" s="8" t="s">
        <v>68</v>
      </c>
      <c r="B52" s="20">
        <f aca="true" t="shared" si="7" ref="B52:G52">B17+B24+B28+B35+B48+B50</f>
        <v>2550.627891355858</v>
      </c>
      <c r="C52" s="60">
        <f t="shared" si="7"/>
        <v>2197.013824791531</v>
      </c>
      <c r="D52" s="60">
        <f t="shared" si="7"/>
        <v>2466.7542290695346</v>
      </c>
      <c r="E52" s="60">
        <f t="shared" si="7"/>
        <v>1849.1474807426307</v>
      </c>
      <c r="F52" s="60">
        <f t="shared" si="7"/>
        <v>462.977575450683</v>
      </c>
      <c r="G52" s="48">
        <f t="shared" si="7"/>
        <v>9526.521001410238</v>
      </c>
      <c r="H52" s="124"/>
    </row>
    <row r="53" spans="2:7" ht="12">
      <c r="B53" s="3"/>
      <c r="C53" s="3"/>
      <c r="D53" s="3"/>
      <c r="E53" s="3"/>
      <c r="F53" s="3"/>
      <c r="G53" s="3"/>
    </row>
    <row r="54" ht="12">
      <c r="A54" s="2" t="s">
        <v>151</v>
      </c>
    </row>
    <row r="58" spans="2:5" ht="12.75">
      <c r="B58" s="61"/>
      <c r="C58" s="61"/>
      <c r="D58" s="61"/>
      <c r="E58" s="61"/>
    </row>
    <row r="59" spans="2:5" ht="12.75">
      <c r="B59" s="61"/>
      <c r="C59" s="61"/>
      <c r="D59" s="61"/>
      <c r="E59" s="61"/>
    </row>
    <row r="60" spans="2:5" ht="12.75">
      <c r="B60" s="61"/>
      <c r="C60" s="61"/>
      <c r="D60" s="61"/>
      <c r="E60" s="61"/>
    </row>
    <row r="61" spans="2:5" ht="12.75">
      <c r="B61" s="61"/>
      <c r="C61" s="61"/>
      <c r="D61" s="61"/>
      <c r="E61" s="61"/>
    </row>
    <row r="62" spans="2:5" ht="12.75">
      <c r="B62" s="61"/>
      <c r="C62" s="61"/>
      <c r="D62" s="61"/>
      <c r="E62" s="61"/>
    </row>
    <row r="63" spans="2:5" ht="12.75">
      <c r="B63" s="61"/>
      <c r="C63" s="61"/>
      <c r="D63" s="61"/>
      <c r="E63" s="61"/>
    </row>
    <row r="64" spans="2:5" ht="12.75">
      <c r="B64" s="61"/>
      <c r="C64" s="61"/>
      <c r="D64" s="61"/>
      <c r="E64" s="61"/>
    </row>
    <row r="65" spans="2:5" ht="12.75">
      <c r="B65" s="61"/>
      <c r="C65" s="61"/>
      <c r="D65" s="61"/>
      <c r="E65" s="61"/>
    </row>
    <row r="66" spans="2:5" ht="12.75">
      <c r="B66" s="61"/>
      <c r="C66" s="61"/>
      <c r="D66" s="61"/>
      <c r="E66" s="61"/>
    </row>
    <row r="67" spans="2:5" ht="12.75">
      <c r="B67" s="61"/>
      <c r="C67" s="61"/>
      <c r="D67" s="61"/>
      <c r="E67" s="61"/>
    </row>
    <row r="68" spans="2:5" ht="12.75">
      <c r="B68" s="61"/>
      <c r="C68" s="61"/>
      <c r="D68" s="61"/>
      <c r="E68" s="61"/>
    </row>
    <row r="69" spans="2:5" ht="12.75">
      <c r="B69" s="61"/>
      <c r="C69" s="61"/>
      <c r="D69" s="61"/>
      <c r="E69" s="61"/>
    </row>
    <row r="70" spans="2:5" ht="12.75">
      <c r="B70" s="61"/>
      <c r="C70" s="61"/>
      <c r="D70" s="61"/>
      <c r="E70" s="61"/>
    </row>
    <row r="71" spans="2:5" ht="12.75">
      <c r="B71" s="61"/>
      <c r="C71" s="61"/>
      <c r="D71" s="61"/>
      <c r="E71" s="61"/>
    </row>
    <row r="72" spans="2:5" ht="12.75">
      <c r="B72" s="61"/>
      <c r="C72" s="61"/>
      <c r="D72" s="61"/>
      <c r="E72" s="61"/>
    </row>
    <row r="73" spans="2:5" ht="12.75">
      <c r="B73" s="61"/>
      <c r="C73" s="61"/>
      <c r="D73" s="61"/>
      <c r="E73" s="61"/>
    </row>
    <row r="74" spans="2:5" ht="12.75">
      <c r="B74" s="61"/>
      <c r="C74" s="61"/>
      <c r="D74" s="61"/>
      <c r="E74" s="61"/>
    </row>
    <row r="75" spans="2:5" ht="12.75">
      <c r="B75" s="61"/>
      <c r="C75" s="61"/>
      <c r="D75" s="61"/>
      <c r="E75" s="61"/>
    </row>
    <row r="76" spans="2:5" ht="12.75">
      <c r="B76" s="61"/>
      <c r="C76" s="61"/>
      <c r="D76" s="61"/>
      <c r="E76" s="61"/>
    </row>
    <row r="77" spans="2:5" ht="12.75">
      <c r="B77" s="61"/>
      <c r="C77" s="61"/>
      <c r="D77" s="61"/>
      <c r="E77" s="61"/>
    </row>
    <row r="78" spans="2:5" ht="12.75">
      <c r="B78" s="61"/>
      <c r="C78" s="61"/>
      <c r="D78" s="61"/>
      <c r="E78" s="61"/>
    </row>
    <row r="79" spans="2:5" ht="12.75">
      <c r="B79" s="61"/>
      <c r="C79" s="61"/>
      <c r="D79" s="61"/>
      <c r="E79" s="61"/>
    </row>
    <row r="80" spans="2:5" ht="12.75">
      <c r="B80" s="61"/>
      <c r="C80" s="61"/>
      <c r="D80" s="61"/>
      <c r="E80" s="61"/>
    </row>
    <row r="81" spans="2:5" ht="12.75">
      <c r="B81" s="61"/>
      <c r="C81" s="61"/>
      <c r="D81" s="61"/>
      <c r="E81" s="61"/>
    </row>
    <row r="82" spans="2:5" ht="12.75">
      <c r="B82" s="61"/>
      <c r="C82" s="61"/>
      <c r="D82" s="61"/>
      <c r="E82" s="61"/>
    </row>
    <row r="83" spans="2:5" ht="12.75">
      <c r="B83" s="61"/>
      <c r="C83" s="61"/>
      <c r="D83" s="61"/>
      <c r="E83" s="61"/>
    </row>
    <row r="84" spans="2:5" ht="12.75">
      <c r="B84" s="61"/>
      <c r="C84" s="61"/>
      <c r="D84" s="61"/>
      <c r="E84" s="61"/>
    </row>
    <row r="85" spans="2:5" ht="12.75">
      <c r="B85" s="61"/>
      <c r="C85" s="61"/>
      <c r="D85" s="61"/>
      <c r="E85" s="61"/>
    </row>
    <row r="86" spans="2:5" ht="12.75">
      <c r="B86" s="61"/>
      <c r="C86" s="61"/>
      <c r="D86" s="61"/>
      <c r="E86" s="61"/>
    </row>
    <row r="87" spans="2:5" ht="12.75">
      <c r="B87" s="61"/>
      <c r="C87" s="61"/>
      <c r="D87" s="61"/>
      <c r="E87" s="61"/>
    </row>
    <row r="88" spans="2:5" ht="12.75">
      <c r="B88" s="61"/>
      <c r="C88" s="61"/>
      <c r="D88" s="61"/>
      <c r="E88" s="61"/>
    </row>
    <row r="89" spans="2:5" ht="12.75">
      <c r="B89" s="61"/>
      <c r="C89" s="61"/>
      <c r="D89" s="61"/>
      <c r="E89" s="61"/>
    </row>
    <row r="90" spans="2:5" ht="12.75">
      <c r="B90" s="61"/>
      <c r="C90" s="61"/>
      <c r="D90" s="61"/>
      <c r="E90" s="61"/>
    </row>
    <row r="91" spans="2:5" ht="12.75">
      <c r="B91" s="61"/>
      <c r="C91" s="61"/>
      <c r="D91" s="61"/>
      <c r="E91" s="61"/>
    </row>
    <row r="92" spans="2:5" ht="12.75">
      <c r="B92" s="61"/>
      <c r="C92" s="61"/>
      <c r="D92" s="61"/>
      <c r="E92" s="61"/>
    </row>
    <row r="93" spans="2:5" ht="12.75">
      <c r="B93" s="61"/>
      <c r="C93" s="61"/>
      <c r="D93" s="61"/>
      <c r="E93" s="61"/>
    </row>
    <row r="94" spans="2:5" ht="12.75">
      <c r="B94" s="61"/>
      <c r="C94" s="61"/>
      <c r="D94" s="61"/>
      <c r="E94" s="61"/>
    </row>
    <row r="95" spans="2:5" ht="12.75">
      <c r="B95" s="61"/>
      <c r="C95" s="61"/>
      <c r="D95" s="61"/>
      <c r="E95" s="61"/>
    </row>
    <row r="96" spans="2:5" ht="12.75">
      <c r="B96" s="61"/>
      <c r="C96" s="61"/>
      <c r="D96" s="61"/>
      <c r="E96" s="61"/>
    </row>
    <row r="97" spans="2:5" ht="12.75">
      <c r="B97" s="61"/>
      <c r="C97" s="61"/>
      <c r="D97" s="61"/>
      <c r="E97" s="61"/>
    </row>
    <row r="98" spans="2:5" ht="12.75">
      <c r="B98" s="61"/>
      <c r="C98" s="61"/>
      <c r="D98" s="61"/>
      <c r="E98" s="61"/>
    </row>
    <row r="99" spans="2:5" ht="12.75">
      <c r="B99" s="61"/>
      <c r="C99" s="61"/>
      <c r="D99" s="61"/>
      <c r="E99" s="61"/>
    </row>
    <row r="100" spans="2:5" ht="12.75">
      <c r="B100" s="61"/>
      <c r="C100" s="61"/>
      <c r="D100" s="61"/>
      <c r="E100" s="61"/>
    </row>
    <row r="101" spans="2:5" ht="12.75">
      <c r="B101" s="61"/>
      <c r="C101" s="61"/>
      <c r="D101" s="61"/>
      <c r="E101" s="61"/>
    </row>
    <row r="102" spans="2:5" ht="12.75">
      <c r="B102" s="61"/>
      <c r="C102" s="61"/>
      <c r="D102" s="61"/>
      <c r="E102" s="61"/>
    </row>
    <row r="103" spans="2:5" ht="12.75">
      <c r="B103" s="61"/>
      <c r="C103" s="61"/>
      <c r="D103" s="61"/>
      <c r="E103" s="61"/>
    </row>
    <row r="104" spans="2:5" ht="12.75">
      <c r="B104" s="61"/>
      <c r="C104" s="61"/>
      <c r="D104" s="61"/>
      <c r="E104" s="61"/>
    </row>
    <row r="105" spans="2:5" ht="12.75">
      <c r="B105" s="61"/>
      <c r="C105" s="61"/>
      <c r="D105" s="61"/>
      <c r="E105" s="61"/>
    </row>
    <row r="106" spans="2:5" ht="12.75">
      <c r="B106" s="61"/>
      <c r="C106" s="61"/>
      <c r="D106" s="61"/>
      <c r="E106" s="61"/>
    </row>
    <row r="107" spans="2:5" ht="12.75">
      <c r="B107" s="61"/>
      <c r="C107" s="61"/>
      <c r="D107" s="61"/>
      <c r="E107" s="61"/>
    </row>
    <row r="108" spans="2:5" ht="12.75">
      <c r="B108" s="61"/>
      <c r="C108" s="61"/>
      <c r="D108" s="61"/>
      <c r="E108" s="61"/>
    </row>
    <row r="109" spans="2:5" ht="12.75">
      <c r="B109" s="61"/>
      <c r="C109" s="61"/>
      <c r="D109" s="61"/>
      <c r="E109" s="61"/>
    </row>
    <row r="110" spans="2:5" ht="12.75">
      <c r="B110" s="61"/>
      <c r="C110" s="61"/>
      <c r="D110" s="61"/>
      <c r="E110" s="61"/>
    </row>
    <row r="111" spans="2:5" ht="12.75">
      <c r="B111" s="61"/>
      <c r="C111" s="61"/>
      <c r="D111" s="61"/>
      <c r="E111" s="61"/>
    </row>
    <row r="112" spans="2:5" ht="12.75">
      <c r="B112" s="61"/>
      <c r="C112" s="61"/>
      <c r="D112" s="61"/>
      <c r="E112" s="61"/>
    </row>
    <row r="113" spans="2:5" ht="12.75">
      <c r="B113" s="61"/>
      <c r="C113" s="61"/>
      <c r="D113" s="61"/>
      <c r="E113" s="61"/>
    </row>
    <row r="114" spans="2:5" ht="12.75">
      <c r="B114" s="61"/>
      <c r="C114" s="61"/>
      <c r="D114" s="61"/>
      <c r="E114" s="61"/>
    </row>
    <row r="115" spans="2:5" ht="12.75">
      <c r="B115" s="61"/>
      <c r="C115" s="61"/>
      <c r="D115" s="61"/>
      <c r="E115" s="61"/>
    </row>
    <row r="116" spans="2:5" ht="12.75">
      <c r="B116" s="61"/>
      <c r="C116" s="61"/>
      <c r="D116" s="61"/>
      <c r="E116" s="61"/>
    </row>
    <row r="117" spans="2:5" ht="12.75">
      <c r="B117" s="61"/>
      <c r="C117" s="61"/>
      <c r="D117" s="61"/>
      <c r="E117" s="61"/>
    </row>
    <row r="118" spans="2:5" ht="12.75">
      <c r="B118" s="61"/>
      <c r="C118" s="61"/>
      <c r="D118" s="61"/>
      <c r="E118" s="61"/>
    </row>
    <row r="119" spans="2:5" ht="12.75">
      <c r="B119" s="61"/>
      <c r="C119" s="61"/>
      <c r="D119" s="61"/>
      <c r="E119" s="61"/>
    </row>
    <row r="120" spans="2:5" ht="12.75">
      <c r="B120" s="61"/>
      <c r="C120" s="61"/>
      <c r="D120" s="61"/>
      <c r="E120" s="61"/>
    </row>
    <row r="121" spans="2:5" ht="12.75">
      <c r="B121" s="61"/>
      <c r="C121" s="61"/>
      <c r="D121" s="61"/>
      <c r="E121" s="61"/>
    </row>
    <row r="122" spans="2:5" ht="12.75">
      <c r="B122" s="61"/>
      <c r="C122" s="61"/>
      <c r="D122" s="61"/>
      <c r="E122" s="61"/>
    </row>
  </sheetData>
  <sheetProtection/>
  <printOptions horizontalCentered="1"/>
  <pageMargins left="0.7874015748031497" right="0.7874015748031497" top="0.3937007874015748" bottom="0.83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56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34.28125" style="2" customWidth="1"/>
    <col min="2" max="3" width="12.7109375" style="2" customWidth="1"/>
    <col min="4" max="16384" width="11.57421875" style="2" customWidth="1"/>
  </cols>
  <sheetData>
    <row r="1" spans="1:3" ht="15.75">
      <c r="A1" s="125" t="str">
        <f>Sommaire!A1</f>
        <v>MARS 2019</v>
      </c>
      <c r="C1" s="22"/>
    </row>
    <row r="2" spans="1:3" ht="15.75">
      <c r="A2" s="51" t="s">
        <v>88</v>
      </c>
      <c r="B2" s="51"/>
      <c r="C2" s="22"/>
    </row>
    <row r="3" spans="1:3" ht="15.75">
      <c r="A3" s="51" t="s">
        <v>89</v>
      </c>
      <c r="B3" s="51"/>
      <c r="C3" s="22"/>
    </row>
    <row r="4" ht="12.75" thickBot="1"/>
    <row r="5" spans="1:3" ht="6" customHeight="1">
      <c r="A5" s="6"/>
      <c r="B5" s="39"/>
      <c r="C5" s="5"/>
    </row>
    <row r="6" spans="1:3" ht="12">
      <c r="A6" s="23" t="s">
        <v>17</v>
      </c>
      <c r="B6" s="127" t="s">
        <v>130</v>
      </c>
      <c r="C6" s="128"/>
    </row>
    <row r="7" spans="1:3" ht="6" customHeight="1">
      <c r="A7" s="23"/>
      <c r="B7" s="40"/>
      <c r="C7" s="43"/>
    </row>
    <row r="8" spans="1:3" ht="6" customHeight="1">
      <c r="A8" s="23"/>
      <c r="B8" s="44"/>
      <c r="C8" s="41"/>
    </row>
    <row r="9" spans="1:3" ht="12">
      <c r="A9" s="23"/>
      <c r="B9" s="17" t="s">
        <v>51</v>
      </c>
      <c r="C9" s="45" t="s">
        <v>52</v>
      </c>
    </row>
    <row r="10" spans="1:3" ht="6" customHeight="1">
      <c r="A10" s="9"/>
      <c r="B10" s="38"/>
      <c r="C10" s="42"/>
    </row>
    <row r="11" spans="1:3" ht="6" customHeight="1">
      <c r="A11" s="7"/>
      <c r="B11" s="17"/>
      <c r="C11" s="45"/>
    </row>
    <row r="12" spans="1:4" ht="12">
      <c r="A12" s="7" t="s">
        <v>1</v>
      </c>
      <c r="B12" s="18">
        <v>2317.40063038944</v>
      </c>
      <c r="C12" s="66">
        <v>26.8</v>
      </c>
      <c r="D12" s="124"/>
    </row>
    <row r="13" spans="1:4" ht="12">
      <c r="A13" s="7" t="s">
        <v>95</v>
      </c>
      <c r="B13" s="18">
        <v>48.0089136971036</v>
      </c>
      <c r="C13" s="66">
        <v>16.4</v>
      </c>
      <c r="D13" s="124"/>
    </row>
    <row r="14" spans="1:4" ht="12">
      <c r="A14" s="7" t="s">
        <v>96</v>
      </c>
      <c r="B14" s="18">
        <v>32.0068319876288</v>
      </c>
      <c r="C14" s="66">
        <v>13.8</v>
      </c>
      <c r="D14" s="124"/>
    </row>
    <row r="15" spans="1:4" ht="12">
      <c r="A15" s="7" t="s">
        <v>94</v>
      </c>
      <c r="B15" s="18">
        <v>100.338176499754</v>
      </c>
      <c r="C15" s="66">
        <v>13.3</v>
      </c>
      <c r="D15" s="124"/>
    </row>
    <row r="16" spans="1:4" ht="12">
      <c r="A16" s="7" t="s">
        <v>97</v>
      </c>
      <c r="B16" s="18">
        <v>44.0173837961232</v>
      </c>
      <c r="C16" s="66">
        <v>11.8</v>
      </c>
      <c r="D16" s="124"/>
    </row>
    <row r="17" spans="1:4" ht="12">
      <c r="A17" s="7" t="s">
        <v>2</v>
      </c>
      <c r="B17" s="18">
        <v>157.469035266938</v>
      </c>
      <c r="C17" s="66">
        <v>21.1</v>
      </c>
      <c r="D17" s="124"/>
    </row>
    <row r="18" spans="1:4" ht="12">
      <c r="A18" s="14" t="s">
        <v>3</v>
      </c>
      <c r="B18" s="19">
        <v>2699.24097163699</v>
      </c>
      <c r="C18" s="67">
        <v>25.4</v>
      </c>
      <c r="D18" s="124"/>
    </row>
    <row r="19" spans="1:4" ht="6" customHeight="1">
      <c r="A19" s="7"/>
      <c r="B19" s="18"/>
      <c r="C19" s="46"/>
      <c r="D19" s="124"/>
    </row>
    <row r="20" spans="1:4" ht="12">
      <c r="A20" s="7" t="s">
        <v>4</v>
      </c>
      <c r="B20" s="18">
        <v>3051.69345625444</v>
      </c>
      <c r="C20" s="66">
        <v>7.4</v>
      </c>
      <c r="D20" s="124"/>
    </row>
    <row r="21" spans="1:4" ht="12">
      <c r="A21" s="7" t="s">
        <v>133</v>
      </c>
      <c r="B21" s="18">
        <v>34.1510485024732</v>
      </c>
      <c r="C21" s="66">
        <v>27.6</v>
      </c>
      <c r="D21" s="124"/>
    </row>
    <row r="22" spans="1:4" ht="12">
      <c r="A22" s="7" t="s">
        <v>98</v>
      </c>
      <c r="B22" s="18">
        <v>18.9847374143386</v>
      </c>
      <c r="C22" s="66">
        <v>10.4</v>
      </c>
      <c r="D22" s="124"/>
    </row>
    <row r="23" spans="1:4" ht="12">
      <c r="A23" s="7" t="s">
        <v>99</v>
      </c>
      <c r="B23" s="18">
        <v>24.176917929513</v>
      </c>
      <c r="C23" s="66">
        <v>12.9</v>
      </c>
      <c r="D23" s="124"/>
    </row>
    <row r="24" spans="1:4" ht="12">
      <c r="A24" s="7" t="s">
        <v>5</v>
      </c>
      <c r="B24" s="18">
        <v>134.089346071746</v>
      </c>
      <c r="C24" s="66">
        <v>21</v>
      </c>
      <c r="D24" s="124"/>
    </row>
    <row r="25" spans="1:4" ht="12">
      <c r="A25" s="14" t="s">
        <v>6</v>
      </c>
      <c r="B25" s="19">
        <v>3263.09550617251</v>
      </c>
      <c r="C25" s="67">
        <v>8.2</v>
      </c>
      <c r="D25" s="124"/>
    </row>
    <row r="26" spans="1:4" ht="6" customHeight="1">
      <c r="A26" s="7"/>
      <c r="B26" s="18"/>
      <c r="C26" s="46"/>
      <c r="D26" s="124"/>
    </row>
    <row r="27" spans="1:4" ht="12" customHeight="1">
      <c r="A27" s="7" t="s">
        <v>100</v>
      </c>
      <c r="B27" s="18">
        <v>101.292571415664</v>
      </c>
      <c r="C27" s="66">
        <v>18.1</v>
      </c>
      <c r="D27" s="124"/>
    </row>
    <row r="28" spans="1:4" ht="12" customHeight="1">
      <c r="A28" s="7" t="s">
        <v>101</v>
      </c>
      <c r="B28" s="18">
        <v>22.0970806224845</v>
      </c>
      <c r="C28" s="66">
        <v>36.5</v>
      </c>
      <c r="D28" s="124"/>
    </row>
    <row r="29" spans="1:4" ht="12">
      <c r="A29" s="14" t="s">
        <v>7</v>
      </c>
      <c r="B29" s="19">
        <v>123.389652038148</v>
      </c>
      <c r="C29" s="67">
        <v>21.4</v>
      </c>
      <c r="D29" s="124"/>
    </row>
    <row r="30" spans="1:4" ht="6" customHeight="1">
      <c r="A30" s="7"/>
      <c r="B30" s="18"/>
      <c r="C30" s="46"/>
      <c r="D30" s="124"/>
    </row>
    <row r="31" spans="1:4" ht="12">
      <c r="A31" s="7" t="s">
        <v>8</v>
      </c>
      <c r="B31" s="18">
        <v>52.9581792406307</v>
      </c>
      <c r="C31" s="66">
        <v>12.6</v>
      </c>
      <c r="D31" s="124"/>
    </row>
    <row r="32" spans="1:4" ht="12">
      <c r="A32" s="7" t="s">
        <v>102</v>
      </c>
      <c r="B32" s="18">
        <v>14.0220027501826</v>
      </c>
      <c r="C32" s="66">
        <v>16.5</v>
      </c>
      <c r="D32" s="124"/>
    </row>
    <row r="33" spans="1:4" ht="12">
      <c r="A33" s="7" t="s">
        <v>103</v>
      </c>
      <c r="B33" s="18">
        <v>78.9478683008959</v>
      </c>
      <c r="C33" s="66">
        <v>15.6</v>
      </c>
      <c r="D33" s="124"/>
    </row>
    <row r="34" spans="1:4" ht="12">
      <c r="A34" s="7" t="s">
        <v>104</v>
      </c>
      <c r="B34" s="18">
        <v>2.00238667612114</v>
      </c>
      <c r="C34" s="66">
        <v>13.5</v>
      </c>
      <c r="D34" s="124"/>
    </row>
    <row r="35" spans="1:4" ht="12">
      <c r="A35" s="7" t="s">
        <v>18</v>
      </c>
      <c r="B35" s="18">
        <v>27.9980376393566</v>
      </c>
      <c r="C35" s="66">
        <v>23.7</v>
      </c>
      <c r="D35" s="124"/>
    </row>
    <row r="36" spans="1:4" ht="12">
      <c r="A36" s="14" t="s">
        <v>9</v>
      </c>
      <c r="B36" s="19">
        <v>175.928474607187</v>
      </c>
      <c r="C36" s="67">
        <v>16</v>
      </c>
      <c r="D36" s="124"/>
    </row>
    <row r="37" spans="1:4" ht="6" customHeight="1">
      <c r="A37" s="7"/>
      <c r="B37" s="18"/>
      <c r="C37" s="82"/>
      <c r="D37" s="124"/>
    </row>
    <row r="38" spans="1:4" ht="12">
      <c r="A38" s="7" t="s">
        <v>10</v>
      </c>
      <c r="B38" s="18">
        <v>324.210966359043</v>
      </c>
      <c r="C38" s="66">
        <v>19.8</v>
      </c>
      <c r="D38" s="124"/>
    </row>
    <row r="39" spans="1:4" ht="12">
      <c r="A39" s="7" t="s">
        <v>12</v>
      </c>
      <c r="B39" s="18">
        <v>260.834648965866</v>
      </c>
      <c r="C39" s="66">
        <v>15.9</v>
      </c>
      <c r="D39" s="124"/>
    </row>
    <row r="40" spans="1:4" ht="12">
      <c r="A40" s="68" t="s">
        <v>105</v>
      </c>
      <c r="B40" s="21">
        <v>585.045615324908</v>
      </c>
      <c r="C40" s="83">
        <v>18.1</v>
      </c>
      <c r="D40" s="124"/>
    </row>
    <row r="41" spans="1:4" ht="3.75" customHeight="1">
      <c r="A41" s="7"/>
      <c r="B41" s="18"/>
      <c r="C41" s="66"/>
      <c r="D41" s="124"/>
    </row>
    <row r="42" spans="1:4" ht="12">
      <c r="A42" s="68" t="s">
        <v>106</v>
      </c>
      <c r="B42" s="21">
        <v>507.941342936931</v>
      </c>
      <c r="C42" s="83">
        <v>10</v>
      </c>
      <c r="D42" s="124"/>
    </row>
    <row r="43" spans="1:4" ht="3.75" customHeight="1">
      <c r="A43" s="68"/>
      <c r="B43" s="18"/>
      <c r="C43" s="83"/>
      <c r="D43" s="124"/>
    </row>
    <row r="44" spans="1:4" ht="12">
      <c r="A44" s="68" t="s">
        <v>107</v>
      </c>
      <c r="B44" s="21">
        <v>249.151896355705</v>
      </c>
      <c r="C44" s="83">
        <v>30.3</v>
      </c>
      <c r="D44" s="124"/>
    </row>
    <row r="45" spans="1:4" ht="3.75" customHeight="1">
      <c r="A45" s="68"/>
      <c r="B45" s="18"/>
      <c r="C45" s="83"/>
      <c r="D45" s="124"/>
    </row>
    <row r="46" spans="1:4" ht="12">
      <c r="A46" s="68" t="s">
        <v>108</v>
      </c>
      <c r="B46" s="21">
        <v>1326.51941074176</v>
      </c>
      <c r="C46" s="83">
        <v>9</v>
      </c>
      <c r="D46" s="124"/>
    </row>
    <row r="47" spans="1:4" ht="3.75" customHeight="1">
      <c r="A47" s="68"/>
      <c r="B47" s="18"/>
      <c r="C47" s="83"/>
      <c r="D47" s="124"/>
    </row>
    <row r="48" spans="1:4" ht="12">
      <c r="A48" s="68" t="s">
        <v>109</v>
      </c>
      <c r="B48" s="21">
        <v>130.400630020715</v>
      </c>
      <c r="C48" s="83">
        <v>15.2</v>
      </c>
      <c r="D48" s="124"/>
    </row>
    <row r="49" spans="1:4" ht="12">
      <c r="A49" s="14" t="s">
        <v>11</v>
      </c>
      <c r="B49" s="19">
        <v>2799.05889538002</v>
      </c>
      <c r="C49" s="67">
        <v>13.3</v>
      </c>
      <c r="D49" s="124"/>
    </row>
    <row r="50" spans="1:4" ht="6" customHeight="1">
      <c r="A50" s="7"/>
      <c r="B50" s="18"/>
      <c r="C50" s="46"/>
      <c r="D50" s="124"/>
    </row>
    <row r="51" spans="1:4" ht="12">
      <c r="A51" s="14" t="s">
        <v>14</v>
      </c>
      <c r="B51" s="19"/>
      <c r="C51" s="67"/>
      <c r="D51" s="124"/>
    </row>
    <row r="52" spans="1:4" ht="6" customHeight="1">
      <c r="A52" s="7"/>
      <c r="B52" s="18"/>
      <c r="C52" s="46"/>
      <c r="D52" s="124"/>
    </row>
    <row r="53" spans="1:4" ht="13.5" thickBot="1">
      <c r="A53" s="8" t="s">
        <v>35</v>
      </c>
      <c r="B53" s="34">
        <v>9060.71349983485</v>
      </c>
      <c r="C53" s="84">
        <v>15.2</v>
      </c>
      <c r="D53" s="124"/>
    </row>
    <row r="55" ht="12">
      <c r="A55" s="2" t="s">
        <v>151</v>
      </c>
    </row>
    <row r="56" ht="12">
      <c r="A56" s="1" t="s">
        <v>131</v>
      </c>
    </row>
  </sheetData>
  <sheetProtection/>
  <mergeCells count="1">
    <mergeCell ref="B6:C6"/>
  </mergeCells>
  <printOptions horizontalCentered="1"/>
  <pageMargins left="0.7874015748031497" right="0.7874015748031497" top="0.3937007874015748" bottom="0.83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79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34.28125" style="2" customWidth="1"/>
    <col min="2" max="3" width="12.7109375" style="2" customWidth="1"/>
    <col min="4" max="16384" width="11.57421875" style="2" customWidth="1"/>
  </cols>
  <sheetData>
    <row r="1" ht="12">
      <c r="A1" s="125" t="str">
        <f>Sommaire!A1</f>
        <v>MARS 2019</v>
      </c>
    </row>
    <row r="2" spans="1:3" ht="12.75">
      <c r="A2" s="51" t="s">
        <v>140</v>
      </c>
      <c r="B2" s="51"/>
      <c r="C2" s="51"/>
    </row>
    <row r="3" ht="12.75" thickBot="1"/>
    <row r="4" spans="1:3" ht="6" customHeight="1">
      <c r="A4" s="6"/>
      <c r="B4" s="86"/>
      <c r="C4" s="5"/>
    </row>
    <row r="5" spans="1:3" ht="12">
      <c r="A5" s="23" t="s">
        <v>78</v>
      </c>
      <c r="B5" s="112" t="s">
        <v>147</v>
      </c>
      <c r="C5" s="11"/>
    </row>
    <row r="6" spans="1:3" ht="6" customHeight="1">
      <c r="A6" s="23"/>
      <c r="B6" s="113"/>
      <c r="C6" s="111"/>
    </row>
    <row r="7" spans="1:3" ht="6" customHeight="1">
      <c r="A7" s="23"/>
      <c r="B7" s="116"/>
      <c r="C7" s="114"/>
    </row>
    <row r="8" spans="1:3" ht="12">
      <c r="A8" s="23"/>
      <c r="B8" s="73" t="s">
        <v>51</v>
      </c>
      <c r="C8" s="11" t="s">
        <v>145</v>
      </c>
    </row>
    <row r="9" spans="1:3" ht="6" customHeight="1">
      <c r="A9" s="9"/>
      <c r="B9" s="117"/>
      <c r="C9" s="115"/>
    </row>
    <row r="10" spans="1:3" ht="6" customHeight="1">
      <c r="A10" s="7"/>
      <c r="B10" s="73"/>
      <c r="C10" s="11"/>
    </row>
    <row r="11" spans="1:4" ht="12">
      <c r="A11" s="7" t="s">
        <v>1</v>
      </c>
      <c r="B11" s="75">
        <v>1314.08624744321</v>
      </c>
      <c r="C11" s="120">
        <f aca="true" t="shared" si="0" ref="C11:C17">IF(B$58=0,0,(B11/B$58)*100)</f>
        <v>13.339688262854333</v>
      </c>
      <c r="D11" s="124"/>
    </row>
    <row r="12" spans="1:4" ht="12">
      <c r="A12" s="7" t="s">
        <v>95</v>
      </c>
      <c r="B12" s="75">
        <v>5.01204098797658</v>
      </c>
      <c r="C12" s="120">
        <f t="shared" si="0"/>
        <v>0.05087874899409556</v>
      </c>
      <c r="D12" s="124"/>
    </row>
    <row r="13" spans="1:4" ht="12">
      <c r="A13" s="7" t="s">
        <v>96</v>
      </c>
      <c r="B13" s="75">
        <v>10.0262703430077</v>
      </c>
      <c r="C13" s="120">
        <f t="shared" si="0"/>
        <v>0.10177971276623105</v>
      </c>
      <c r="D13" s="124"/>
    </row>
    <row r="14" spans="1:4" ht="12">
      <c r="A14" s="7" t="s">
        <v>94</v>
      </c>
      <c r="B14" s="75">
        <v>6.02008829956176</v>
      </c>
      <c r="C14" s="120">
        <f t="shared" si="0"/>
        <v>0.06111174315023888</v>
      </c>
      <c r="D14" s="124"/>
    </row>
    <row r="15" spans="1:4" ht="12">
      <c r="A15" s="7" t="s">
        <v>97</v>
      </c>
      <c r="B15" s="75">
        <v>4.01423914667862</v>
      </c>
      <c r="C15" s="120">
        <f t="shared" si="0"/>
        <v>0.04074975971586931</v>
      </c>
      <c r="D15" s="124"/>
    </row>
    <row r="16" spans="1:4" ht="12">
      <c r="A16" s="7" t="s">
        <v>2</v>
      </c>
      <c r="B16" s="75">
        <v>37.0877977875653</v>
      </c>
      <c r="C16" s="120">
        <f t="shared" si="0"/>
        <v>0.3764894897914839</v>
      </c>
      <c r="D16" s="124"/>
    </row>
    <row r="17" spans="1:4" ht="12">
      <c r="A17" s="14" t="s">
        <v>3</v>
      </c>
      <c r="B17" s="118">
        <f>SUM(B11:B16)</f>
        <v>1376.246684008</v>
      </c>
      <c r="C17" s="121">
        <f t="shared" si="0"/>
        <v>13.970697717272254</v>
      </c>
      <c r="D17" s="124"/>
    </row>
    <row r="18" spans="1:4" ht="6" customHeight="1">
      <c r="A18" s="7"/>
      <c r="B18" s="75"/>
      <c r="C18" s="28"/>
      <c r="D18" s="124"/>
    </row>
    <row r="19" spans="1:4" ht="12">
      <c r="A19" s="7" t="s">
        <v>133</v>
      </c>
      <c r="B19" s="75">
        <v>29.0424194515297</v>
      </c>
      <c r="C19" s="120">
        <f aca="true" t="shared" si="1" ref="C19:C28">IF(B$58=0,0,(B19/B$58)*100)</f>
        <v>0.29481841289812744</v>
      </c>
      <c r="D19" s="124"/>
    </row>
    <row r="20" spans="1:4" ht="12">
      <c r="A20" s="7" t="s">
        <v>98</v>
      </c>
      <c r="B20" s="75">
        <v>17.0183404853922</v>
      </c>
      <c r="C20" s="120">
        <f t="shared" si="1"/>
        <v>0.17275833855498593</v>
      </c>
      <c r="D20" s="124"/>
    </row>
    <row r="21" spans="1:4" ht="12">
      <c r="A21" s="7" t="s">
        <v>134</v>
      </c>
      <c r="B21" s="75">
        <v>29.0033424443669</v>
      </c>
      <c r="C21" s="120">
        <f t="shared" si="1"/>
        <v>0.2944217303403339</v>
      </c>
      <c r="D21" s="124"/>
    </row>
    <row r="22" spans="1:4" ht="12">
      <c r="A22" s="7" t="s">
        <v>135</v>
      </c>
      <c r="B22" s="75">
        <v>70.9180340654096</v>
      </c>
      <c r="C22" s="120">
        <f t="shared" si="1"/>
        <v>0.719910484176901</v>
      </c>
      <c r="D22" s="124"/>
    </row>
    <row r="23" spans="1:4" ht="12">
      <c r="A23" s="7" t="s">
        <v>4</v>
      </c>
      <c r="B23" s="75">
        <v>161.032462314473</v>
      </c>
      <c r="C23" s="120">
        <f t="shared" si="1"/>
        <v>1.6346893909394957</v>
      </c>
      <c r="D23" s="124"/>
    </row>
    <row r="24" spans="1:4" ht="12">
      <c r="A24" s="7" t="s">
        <v>136</v>
      </c>
      <c r="B24" s="75">
        <v>42.950778895258</v>
      </c>
      <c r="C24" s="120">
        <f t="shared" si="1"/>
        <v>0.43600639016221465</v>
      </c>
      <c r="D24" s="124"/>
    </row>
    <row r="25" spans="1:4" ht="12">
      <c r="A25" s="7" t="s">
        <v>137</v>
      </c>
      <c r="B25" s="75">
        <v>152.950230310954</v>
      </c>
      <c r="C25" s="120">
        <f t="shared" si="1"/>
        <v>1.552644201284113</v>
      </c>
      <c r="D25" s="124"/>
    </row>
    <row r="26" spans="1:4" ht="12">
      <c r="A26" s="7" t="s">
        <v>138</v>
      </c>
      <c r="B26" s="75">
        <v>69.190217828958</v>
      </c>
      <c r="C26" s="120">
        <f t="shared" si="1"/>
        <v>0.7023708972474985</v>
      </c>
      <c r="D26" s="124"/>
    </row>
    <row r="27" spans="1:4" ht="12">
      <c r="A27" s="7" t="s">
        <v>5</v>
      </c>
      <c r="B27" s="75">
        <v>102.038132877012</v>
      </c>
      <c r="C27" s="120">
        <f t="shared" si="1"/>
        <v>1.035820050739761</v>
      </c>
      <c r="D27" s="124"/>
    </row>
    <row r="28" spans="1:4" ht="12">
      <c r="A28" s="14" t="s">
        <v>6</v>
      </c>
      <c r="B28" s="118">
        <f>SUM(B19:B27)</f>
        <v>674.1439586733534</v>
      </c>
      <c r="C28" s="121">
        <f t="shared" si="1"/>
        <v>6.8434398963434315</v>
      </c>
      <c r="D28" s="124"/>
    </row>
    <row r="29" spans="1:4" ht="6" customHeight="1">
      <c r="A29" s="7"/>
      <c r="B29" s="75"/>
      <c r="C29" s="28"/>
      <c r="D29" s="124"/>
    </row>
    <row r="30" spans="1:4" ht="12" customHeight="1">
      <c r="A30" s="7" t="s">
        <v>100</v>
      </c>
      <c r="B30" s="75">
        <v>44.0244623184214</v>
      </c>
      <c r="C30" s="120">
        <f>IF(B$58=0,0,(B30/B$58)*100)</f>
        <v>0.4469056764045456</v>
      </c>
      <c r="D30" s="124"/>
    </row>
    <row r="31" spans="1:4" ht="12" customHeight="1">
      <c r="A31" s="7" t="s">
        <v>101</v>
      </c>
      <c r="B31" s="75">
        <v>30.0181691335046</v>
      </c>
      <c r="C31" s="120">
        <f>IF(B$58=0,0,(B31/B$58)*100)</f>
        <v>0.3047235440152438</v>
      </c>
      <c r="D31" s="124"/>
    </row>
    <row r="32" spans="1:4" ht="12">
      <c r="A32" s="14" t="s">
        <v>7</v>
      </c>
      <c r="B32" s="118">
        <f>SUM(B30:B31)</f>
        <v>74.042631451926</v>
      </c>
      <c r="C32" s="121">
        <f>IF(B$58=0,0,(B32/B$58)*100)</f>
        <v>0.7516292204197894</v>
      </c>
      <c r="D32" s="124"/>
    </row>
    <row r="33" spans="1:4" ht="6" customHeight="1">
      <c r="A33" s="7"/>
      <c r="B33" s="75"/>
      <c r="C33" s="28"/>
      <c r="D33" s="124"/>
    </row>
    <row r="34" spans="1:4" ht="12">
      <c r="A34" s="7" t="s">
        <v>8</v>
      </c>
      <c r="B34" s="75">
        <v>38.098713096418</v>
      </c>
      <c r="C34" s="120">
        <f aca="true" t="shared" si="2" ref="C34:C39">IF(B$58=0,0,(B34/B$58)*100)</f>
        <v>0.3867515978581958</v>
      </c>
      <c r="D34" s="124"/>
    </row>
    <row r="35" spans="1:4" ht="12">
      <c r="A35" s="7" t="s">
        <v>102</v>
      </c>
      <c r="B35" s="75">
        <v>7.03391838113479</v>
      </c>
      <c r="C35" s="120">
        <f t="shared" si="2"/>
        <v>0.07140343995933503</v>
      </c>
      <c r="D35" s="124"/>
    </row>
    <row r="36" spans="1:4" ht="12">
      <c r="A36" s="7" t="s">
        <v>103</v>
      </c>
      <c r="B36" s="75">
        <v>13.0250696601436</v>
      </c>
      <c r="C36" s="120">
        <f t="shared" si="2"/>
        <v>0.13222143463287903</v>
      </c>
      <c r="D36" s="124"/>
    </row>
    <row r="37" spans="1:4" ht="12">
      <c r="A37" s="7" t="s">
        <v>104</v>
      </c>
      <c r="B37" s="75">
        <v>15.091280812792</v>
      </c>
      <c r="C37" s="120">
        <f t="shared" si="2"/>
        <v>0.15319617104397118</v>
      </c>
      <c r="D37" s="124"/>
    </row>
    <row r="38" spans="1:4" ht="12">
      <c r="A38" s="7" t="s">
        <v>18</v>
      </c>
      <c r="B38" s="75">
        <v>46.1186204907076</v>
      </c>
      <c r="C38" s="120">
        <f t="shared" si="2"/>
        <v>0.46816411149262305</v>
      </c>
      <c r="D38" s="124"/>
    </row>
    <row r="39" spans="1:4" ht="12">
      <c r="A39" s="14" t="s">
        <v>9</v>
      </c>
      <c r="B39" s="118">
        <f>SUM(B34:B38)</f>
        <v>119.367602441196</v>
      </c>
      <c r="C39" s="121">
        <f t="shared" si="2"/>
        <v>1.211736754987004</v>
      </c>
      <c r="D39" s="124"/>
    </row>
    <row r="40" spans="1:4" ht="6" customHeight="1">
      <c r="A40" s="7"/>
      <c r="B40" s="75"/>
      <c r="C40" s="28"/>
      <c r="D40" s="124"/>
    </row>
    <row r="41" spans="1:4" ht="12">
      <c r="A41" s="7" t="s">
        <v>10</v>
      </c>
      <c r="B41" s="75">
        <v>482.221116129746</v>
      </c>
      <c r="C41" s="120">
        <f>IF(B$58=0,0,(B41/B$58)*100)</f>
        <v>4.895172881880789</v>
      </c>
      <c r="D41" s="124"/>
    </row>
    <row r="42" spans="1:4" ht="12">
      <c r="A42" s="7" t="s">
        <v>12</v>
      </c>
      <c r="B42" s="75">
        <v>336.475002810494</v>
      </c>
      <c r="C42" s="120">
        <f>IF(B$58=0,0,(B42/B$58)*100)</f>
        <v>3.4156598582993705</v>
      </c>
      <c r="D42" s="124"/>
    </row>
    <row r="43" spans="1:4" ht="12">
      <c r="A43" s="68" t="s">
        <v>105</v>
      </c>
      <c r="B43" s="119">
        <f>SUM(B41:B42)</f>
        <v>818.69611894024</v>
      </c>
      <c r="C43" s="122">
        <f>IF(B$58=0,0,(B43/B$58)*100)</f>
        <v>8.310832740180158</v>
      </c>
      <c r="D43" s="124"/>
    </row>
    <row r="44" spans="1:4" ht="3.75" customHeight="1">
      <c r="A44" s="7"/>
      <c r="B44" s="75"/>
      <c r="C44" s="28"/>
      <c r="D44" s="124"/>
    </row>
    <row r="45" spans="1:4" ht="12">
      <c r="A45" s="68" t="s">
        <v>139</v>
      </c>
      <c r="B45" s="119">
        <v>81.8263778668177</v>
      </c>
      <c r="C45" s="122">
        <f>IF(B$58=0,0,(B45/B$58)*100)</f>
        <v>0.8306443922882952</v>
      </c>
      <c r="D45" s="124"/>
    </row>
    <row r="46" spans="1:4" ht="3.75" customHeight="1">
      <c r="A46" s="68"/>
      <c r="B46" s="75"/>
      <c r="C46" s="28"/>
      <c r="D46" s="124"/>
    </row>
    <row r="47" spans="1:4" ht="12">
      <c r="A47" s="68" t="s">
        <v>106</v>
      </c>
      <c r="B47" s="119">
        <v>1607.54867766653</v>
      </c>
      <c r="C47" s="122">
        <f>IF(B$58=0,0,(B47/B$58)*100)</f>
        <v>16.318714444473294</v>
      </c>
      <c r="D47" s="124"/>
    </row>
    <row r="48" spans="1:4" ht="3.75" customHeight="1">
      <c r="A48" s="68"/>
      <c r="B48" s="75"/>
      <c r="C48" s="28"/>
      <c r="D48" s="124"/>
    </row>
    <row r="49" spans="1:4" ht="12">
      <c r="A49" s="68" t="s">
        <v>107</v>
      </c>
      <c r="B49" s="119">
        <v>1047.4472986613</v>
      </c>
      <c r="C49" s="122">
        <f>IF(B$58=0,0,(B49/B$58)*100)</f>
        <v>10.632955381046607</v>
      </c>
      <c r="D49" s="124"/>
    </row>
    <row r="50" spans="1:4" ht="3.75" customHeight="1">
      <c r="A50" s="68"/>
      <c r="B50" s="75"/>
      <c r="C50" s="28"/>
      <c r="D50" s="124"/>
    </row>
    <row r="51" spans="1:4" ht="12">
      <c r="A51" s="68" t="s">
        <v>108</v>
      </c>
      <c r="B51" s="119">
        <v>4023.59957103262</v>
      </c>
      <c r="C51" s="122">
        <f>IF(B$58=0,0,(B51/B$58)*100)</f>
        <v>40.844780223947325</v>
      </c>
      <c r="D51" s="124"/>
    </row>
    <row r="52" spans="1:4" ht="3.75" customHeight="1">
      <c r="A52" s="68"/>
      <c r="B52" s="75"/>
      <c r="C52" s="28"/>
      <c r="D52" s="124"/>
    </row>
    <row r="53" spans="1:4" ht="12">
      <c r="A53" s="68" t="s">
        <v>109</v>
      </c>
      <c r="B53" s="119">
        <v>28.0327773004038</v>
      </c>
      <c r="C53" s="122">
        <f>IF(B$58=0,0,(B53/B$58)*100)</f>
        <v>0.28456922904184545</v>
      </c>
      <c r="D53" s="124"/>
    </row>
    <row r="54" spans="1:4" ht="12">
      <c r="A54" s="14" t="s">
        <v>11</v>
      </c>
      <c r="B54" s="118">
        <f>B43+B45+B47+B49+B51+B53</f>
        <v>7607.150821467912</v>
      </c>
      <c r="C54" s="121">
        <f>IF(B$58=0,0,(B54/B$58)*100)</f>
        <v>77.22249641097753</v>
      </c>
      <c r="D54" s="124"/>
    </row>
    <row r="55" spans="1:4" ht="6" customHeight="1">
      <c r="A55" s="7"/>
      <c r="B55" s="75"/>
      <c r="C55" s="28"/>
      <c r="D55" s="124"/>
    </row>
    <row r="56" spans="1:4" ht="12">
      <c r="A56" s="14" t="s">
        <v>14</v>
      </c>
      <c r="B56" s="118"/>
      <c r="C56" s="121">
        <f>IF(B$58=0,0,(B56/B$58)*100)</f>
        <v>0</v>
      </c>
      <c r="D56" s="124"/>
    </row>
    <row r="57" spans="1:4" ht="6" customHeight="1">
      <c r="A57" s="7"/>
      <c r="B57" s="75"/>
      <c r="C57" s="28"/>
      <c r="D57" s="124"/>
    </row>
    <row r="58" spans="1:4" ht="13.5" thickBot="1">
      <c r="A58" s="8" t="s">
        <v>35</v>
      </c>
      <c r="B58" s="76">
        <f>B17+B28+B32+B39+B54+B56</f>
        <v>9850.951698042387</v>
      </c>
      <c r="C58" s="123">
        <f>IF(B$58=0,0,(B58/B$58)*100)</f>
        <v>100</v>
      </c>
      <c r="D58" s="124"/>
    </row>
    <row r="59" spans="4:7" ht="12.75">
      <c r="D59" s="61"/>
      <c r="E59" s="61"/>
      <c r="F59" s="64"/>
      <c r="G59" s="61"/>
    </row>
    <row r="60" spans="4:7" ht="12.75">
      <c r="D60" s="61"/>
      <c r="E60" s="61"/>
      <c r="F60" s="64"/>
      <c r="G60" s="61"/>
    </row>
    <row r="61" spans="4:7" ht="12.75">
      <c r="D61" s="61"/>
      <c r="E61" s="61"/>
      <c r="F61" s="64"/>
      <c r="G61" s="61"/>
    </row>
    <row r="62" spans="4:7" ht="12.75">
      <c r="D62" s="61"/>
      <c r="E62" s="61"/>
      <c r="F62" s="64"/>
      <c r="G62" s="61"/>
    </row>
    <row r="63" spans="4:7" ht="12.75">
      <c r="D63" s="61"/>
      <c r="E63" s="61"/>
      <c r="F63" s="64"/>
      <c r="G63" s="61"/>
    </row>
    <row r="64" spans="4:7" ht="12.75">
      <c r="D64" s="61"/>
      <c r="E64" s="61"/>
      <c r="F64" s="64"/>
      <c r="G64" s="61"/>
    </row>
    <row r="65" spans="4:7" ht="12.75">
      <c r="D65" s="61"/>
      <c r="E65" s="61"/>
      <c r="F65" s="64"/>
      <c r="G65" s="61"/>
    </row>
    <row r="66" spans="4:7" ht="12.75">
      <c r="D66" s="61"/>
      <c r="E66" s="61"/>
      <c r="F66" s="64"/>
      <c r="G66" s="61"/>
    </row>
    <row r="67" spans="4:7" ht="12.75">
      <c r="D67" s="61"/>
      <c r="E67" s="61"/>
      <c r="F67" s="64"/>
      <c r="G67" s="61"/>
    </row>
    <row r="68" spans="4:7" ht="12.75">
      <c r="D68" s="61"/>
      <c r="E68" s="61"/>
      <c r="F68" s="64"/>
      <c r="G68" s="61"/>
    </row>
    <row r="69" spans="4:7" ht="12.75">
      <c r="D69" s="61"/>
      <c r="E69" s="61"/>
      <c r="F69" s="64"/>
      <c r="G69" s="61"/>
    </row>
    <row r="70" spans="4:7" ht="12.75">
      <c r="D70" s="61"/>
      <c r="E70" s="61"/>
      <c r="F70" s="64"/>
      <c r="G70" s="61"/>
    </row>
    <row r="71" spans="4:7" ht="12.75">
      <c r="D71" s="61"/>
      <c r="E71" s="61"/>
      <c r="F71" s="64"/>
      <c r="G71" s="61"/>
    </row>
    <row r="72" spans="4:7" ht="12.75">
      <c r="D72" s="61"/>
      <c r="E72" s="61"/>
      <c r="F72" s="64"/>
      <c r="G72" s="61"/>
    </row>
    <row r="73" spans="4:7" ht="12.75">
      <c r="D73" s="61"/>
      <c r="E73" s="61"/>
      <c r="F73" s="64"/>
      <c r="G73" s="61"/>
    </row>
    <row r="74" spans="4:7" ht="12.75">
      <c r="D74" s="61"/>
      <c r="E74" s="61"/>
      <c r="F74" s="64"/>
      <c r="G74" s="61"/>
    </row>
    <row r="75" spans="4:7" ht="12.75">
      <c r="D75" s="61"/>
      <c r="E75" s="61"/>
      <c r="F75" s="64"/>
      <c r="G75" s="61"/>
    </row>
    <row r="76" spans="4:7" ht="12.75">
      <c r="D76" s="61"/>
      <c r="E76" s="61"/>
      <c r="F76" s="64"/>
      <c r="G76" s="61"/>
    </row>
    <row r="77" spans="4:8" ht="12.75">
      <c r="D77" s="61"/>
      <c r="E77" s="61"/>
      <c r="F77" s="64"/>
      <c r="G77" s="61"/>
      <c r="H77" s="63"/>
    </row>
    <row r="79" spans="6:7" ht="12">
      <c r="F79" s="65"/>
      <c r="G79" s="65"/>
    </row>
  </sheetData>
  <sheetProtection/>
  <printOptions horizontalCentered="1"/>
  <pageMargins left="0.7874015748031497" right="0.7874015748031497" top="0.3937007874015748" bottom="0.83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79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34.28125" style="2" customWidth="1"/>
    <col min="2" max="3" width="12.7109375" style="2" customWidth="1"/>
    <col min="4" max="16384" width="11.57421875" style="2" customWidth="1"/>
  </cols>
  <sheetData>
    <row r="1" spans="1:3" ht="15.75">
      <c r="A1" s="125" t="str">
        <f>Sommaire!A1</f>
        <v>MARS 2019</v>
      </c>
      <c r="C1" s="22"/>
    </row>
    <row r="2" spans="1:3" ht="15.75">
      <c r="A2" s="51" t="s">
        <v>90</v>
      </c>
      <c r="B2" s="51"/>
      <c r="C2" s="22"/>
    </row>
    <row r="3" spans="1:3" ht="15.75">
      <c r="A3" s="51" t="s">
        <v>91</v>
      </c>
      <c r="B3" s="51"/>
      <c r="C3" s="22"/>
    </row>
    <row r="4" ht="12.75" thickBot="1"/>
    <row r="5" spans="1:3" ht="6" customHeight="1">
      <c r="A5" s="6"/>
      <c r="B5" s="39"/>
      <c r="C5" s="5"/>
    </row>
    <row r="6" spans="1:3" ht="12">
      <c r="A6" s="23" t="s">
        <v>78</v>
      </c>
      <c r="B6" s="127" t="s">
        <v>142</v>
      </c>
      <c r="C6" s="128"/>
    </row>
    <row r="7" spans="1:3" ht="6" customHeight="1">
      <c r="A7" s="23"/>
      <c r="B7" s="44"/>
      <c r="C7" s="41"/>
    </row>
    <row r="8" spans="1:3" ht="12">
      <c r="A8" s="23"/>
      <c r="B8" s="17" t="s">
        <v>51</v>
      </c>
      <c r="C8" s="45" t="s">
        <v>52</v>
      </c>
    </row>
    <row r="9" spans="1:3" ht="6" customHeight="1">
      <c r="A9" s="9"/>
      <c r="B9" s="38"/>
      <c r="C9" s="42"/>
    </row>
    <row r="10" spans="1:3" ht="6" customHeight="1">
      <c r="A10" s="7"/>
      <c r="B10" s="17"/>
      <c r="C10" s="45"/>
    </row>
    <row r="11" spans="1:4" ht="12">
      <c r="A11" s="7" t="s">
        <v>1</v>
      </c>
      <c r="B11" s="18">
        <v>1049.84139265719</v>
      </c>
      <c r="C11" s="66">
        <v>70</v>
      </c>
      <c r="D11" s="124"/>
    </row>
    <row r="12" spans="1:4" ht="12">
      <c r="A12" s="7" t="s">
        <v>95</v>
      </c>
      <c r="B12" s="18">
        <v>4.01273479001173</v>
      </c>
      <c r="C12" s="66">
        <v>32</v>
      </c>
      <c r="D12" s="124"/>
    </row>
    <row r="13" spans="1:4" ht="12">
      <c r="A13" s="7" t="s">
        <v>96</v>
      </c>
      <c r="B13" s="18">
        <v>9.01920914596671</v>
      </c>
      <c r="C13" s="66">
        <v>60</v>
      </c>
      <c r="D13" s="124"/>
    </row>
    <row r="14" spans="1:4" ht="12">
      <c r="A14" s="7" t="s">
        <v>94</v>
      </c>
      <c r="B14" s="18">
        <v>6.02008829956176</v>
      </c>
      <c r="C14" s="66">
        <v>14</v>
      </c>
      <c r="D14" s="124"/>
    </row>
    <row r="15" spans="1:4" ht="12">
      <c r="A15" s="7" t="s">
        <v>97</v>
      </c>
      <c r="B15" s="18">
        <v>4.01423914667862</v>
      </c>
      <c r="C15" s="66">
        <v>85</v>
      </c>
      <c r="D15" s="124"/>
    </row>
    <row r="16" spans="1:4" ht="12">
      <c r="A16" s="7" t="s">
        <v>2</v>
      </c>
      <c r="B16" s="18">
        <v>29.0538794064305</v>
      </c>
      <c r="C16" s="66">
        <v>37</v>
      </c>
      <c r="D16" s="124"/>
    </row>
    <row r="17" spans="1:4" ht="12">
      <c r="A17" s="14" t="s">
        <v>3</v>
      </c>
      <c r="B17" s="19">
        <v>1101.96154344584</v>
      </c>
      <c r="C17" s="67">
        <v>68</v>
      </c>
      <c r="D17" s="124"/>
    </row>
    <row r="18" spans="1:4" ht="6" customHeight="1">
      <c r="A18" s="7"/>
      <c r="B18" s="18"/>
      <c r="C18" s="46"/>
      <c r="D18" s="124"/>
    </row>
    <row r="19" spans="1:4" ht="12">
      <c r="A19" s="7" t="s">
        <v>133</v>
      </c>
      <c r="B19" s="18">
        <v>25.0191414967946</v>
      </c>
      <c r="C19" s="66">
        <v>87</v>
      </c>
      <c r="D19" s="124"/>
    </row>
    <row r="20" spans="1:4" ht="12">
      <c r="A20" s="7" t="s">
        <v>98</v>
      </c>
      <c r="B20" s="18">
        <v>17.0183404853922</v>
      </c>
      <c r="C20" s="66">
        <v>27</v>
      </c>
      <c r="D20" s="124"/>
    </row>
    <row r="21" spans="1:4" ht="12">
      <c r="A21" s="7" t="s">
        <v>134</v>
      </c>
      <c r="B21" s="18">
        <v>22.008199058613</v>
      </c>
      <c r="C21" s="66">
        <v>30</v>
      </c>
      <c r="D21" s="124"/>
    </row>
    <row r="22" spans="1:4" ht="12">
      <c r="A22" s="7" t="s">
        <v>135</v>
      </c>
      <c r="B22" s="18">
        <v>54.9284410959369</v>
      </c>
      <c r="C22" s="66">
        <v>33</v>
      </c>
      <c r="D22" s="124"/>
    </row>
    <row r="23" spans="1:4" ht="12">
      <c r="A23" s="7" t="s">
        <v>4</v>
      </c>
      <c r="B23" s="18">
        <v>135.827802429145</v>
      </c>
      <c r="C23" s="66">
        <v>32</v>
      </c>
      <c r="D23" s="124"/>
    </row>
    <row r="24" spans="1:4" ht="12">
      <c r="A24" s="7" t="s">
        <v>136</v>
      </c>
      <c r="B24" s="18">
        <v>39.9528603013635</v>
      </c>
      <c r="C24" s="66">
        <v>15</v>
      </c>
      <c r="D24" s="124"/>
    </row>
    <row r="25" spans="1:4" ht="12">
      <c r="A25" s="7" t="s">
        <v>137</v>
      </c>
      <c r="B25" s="18">
        <v>131.921343402605</v>
      </c>
      <c r="C25" s="66">
        <v>44</v>
      </c>
      <c r="D25" s="124"/>
    </row>
    <row r="26" spans="1:4" ht="12">
      <c r="A26" s="7" t="s">
        <v>138</v>
      </c>
      <c r="B26" s="18">
        <v>58.1654420509697</v>
      </c>
      <c r="C26" s="66">
        <v>64</v>
      </c>
      <c r="D26" s="124"/>
    </row>
    <row r="27" spans="1:4" ht="12">
      <c r="A27" s="7" t="s">
        <v>5</v>
      </c>
      <c r="B27" s="18">
        <v>86.0420688098178</v>
      </c>
      <c r="C27" s="66">
        <v>40</v>
      </c>
      <c r="D27" s="124"/>
    </row>
    <row r="28" spans="1:4" ht="12">
      <c r="A28" s="14" t="s">
        <v>6</v>
      </c>
      <c r="B28" s="19">
        <v>570.883639130637</v>
      </c>
      <c r="C28" s="67">
        <v>40</v>
      </c>
      <c r="D28" s="124"/>
    </row>
    <row r="29" spans="1:4" ht="6" customHeight="1">
      <c r="A29" s="7"/>
      <c r="B29" s="18"/>
      <c r="C29" s="46"/>
      <c r="D29" s="124"/>
    </row>
    <row r="30" spans="1:4" ht="12" customHeight="1">
      <c r="A30" s="7" t="s">
        <v>100</v>
      </c>
      <c r="B30" s="18">
        <v>38.0279313285972</v>
      </c>
      <c r="C30" s="66">
        <v>37</v>
      </c>
      <c r="D30" s="124"/>
    </row>
    <row r="31" spans="1:4" ht="12" customHeight="1">
      <c r="A31" s="7" t="s">
        <v>101</v>
      </c>
      <c r="B31" s="18">
        <v>24.020143578661</v>
      </c>
      <c r="C31" s="66">
        <v>25</v>
      </c>
      <c r="D31" s="124"/>
    </row>
    <row r="32" spans="1:4" ht="12">
      <c r="A32" s="14" t="s">
        <v>7</v>
      </c>
      <c r="B32" s="19">
        <v>62.0480749072581</v>
      </c>
      <c r="C32" s="67">
        <v>32</v>
      </c>
      <c r="D32" s="124"/>
    </row>
    <row r="33" spans="1:4" ht="6" customHeight="1">
      <c r="A33" s="7"/>
      <c r="B33" s="18"/>
      <c r="C33" s="46"/>
      <c r="D33" s="124"/>
    </row>
    <row r="34" spans="1:4" ht="12">
      <c r="A34" s="7" t="s">
        <v>8</v>
      </c>
      <c r="B34" s="18">
        <v>35.0824963387238</v>
      </c>
      <c r="C34" s="66">
        <v>30</v>
      </c>
      <c r="D34" s="124"/>
    </row>
    <row r="35" spans="1:4" ht="12">
      <c r="A35" s="7" t="s">
        <v>102</v>
      </c>
      <c r="B35" s="18">
        <v>4.02048978908791</v>
      </c>
      <c r="C35" s="66">
        <v>38</v>
      </c>
      <c r="D35" s="124"/>
    </row>
    <row r="36" spans="1:4" ht="12">
      <c r="A36" s="7" t="s">
        <v>103</v>
      </c>
      <c r="B36" s="18">
        <v>13.0250696601436</v>
      </c>
      <c r="C36" s="66">
        <v>59</v>
      </c>
      <c r="D36" s="124"/>
    </row>
    <row r="37" spans="1:4" ht="12">
      <c r="A37" s="7" t="s">
        <v>104</v>
      </c>
      <c r="B37" s="18">
        <v>12.0790447739826</v>
      </c>
      <c r="C37" s="66">
        <v>35</v>
      </c>
      <c r="D37" s="124"/>
    </row>
    <row r="38" spans="1:4" ht="12">
      <c r="A38" s="7" t="s">
        <v>18</v>
      </c>
      <c r="B38" s="18">
        <v>41.1077720559685</v>
      </c>
      <c r="C38" s="66">
        <v>50</v>
      </c>
      <c r="D38" s="124"/>
    </row>
    <row r="39" spans="1:4" ht="12">
      <c r="A39" s="14" t="s">
        <v>9</v>
      </c>
      <c r="B39" s="19">
        <v>105.314872617906</v>
      </c>
      <c r="C39" s="67">
        <v>42</v>
      </c>
      <c r="D39" s="124"/>
    </row>
    <row r="40" spans="1:4" ht="6" customHeight="1">
      <c r="A40" s="7"/>
      <c r="B40" s="18"/>
      <c r="C40" s="46"/>
      <c r="D40" s="124"/>
    </row>
    <row r="41" spans="1:4" ht="12">
      <c r="A41" s="7" t="s">
        <v>10</v>
      </c>
      <c r="B41" s="18">
        <v>352.854779310445</v>
      </c>
      <c r="C41" s="66">
        <v>43</v>
      </c>
      <c r="D41" s="124"/>
    </row>
    <row r="42" spans="1:4" ht="12">
      <c r="A42" s="7" t="s">
        <v>12</v>
      </c>
      <c r="B42" s="18">
        <v>272.429861684143</v>
      </c>
      <c r="C42" s="66">
        <v>34</v>
      </c>
      <c r="D42" s="124"/>
    </row>
    <row r="43" spans="1:4" ht="12">
      <c r="A43" s="68" t="s">
        <v>105</v>
      </c>
      <c r="B43" s="21">
        <v>625.284640994588</v>
      </c>
      <c r="C43" s="83">
        <v>39</v>
      </c>
      <c r="D43" s="124"/>
    </row>
    <row r="44" spans="1:4" ht="3.75" customHeight="1">
      <c r="A44" s="7"/>
      <c r="B44" s="18"/>
      <c r="C44" s="66"/>
      <c r="D44" s="124"/>
    </row>
    <row r="45" spans="1:4" ht="12">
      <c r="A45" s="68" t="s">
        <v>139</v>
      </c>
      <c r="B45" s="21">
        <v>73.6381438730906</v>
      </c>
      <c r="C45" s="83">
        <v>23</v>
      </c>
      <c r="D45" s="124"/>
    </row>
    <row r="46" spans="1:4" ht="3.75" customHeight="1">
      <c r="A46" s="68"/>
      <c r="B46" s="18"/>
      <c r="C46" s="83"/>
      <c r="D46" s="124"/>
    </row>
    <row r="47" spans="1:4" ht="12">
      <c r="A47" s="68" t="s">
        <v>106</v>
      </c>
      <c r="B47" s="21">
        <v>1403.67089442246</v>
      </c>
      <c r="C47" s="83">
        <v>27</v>
      </c>
      <c r="D47" s="124"/>
    </row>
    <row r="48" spans="1:4" ht="3.75" customHeight="1">
      <c r="A48" s="68"/>
      <c r="B48" s="18"/>
      <c r="C48" s="83"/>
      <c r="D48" s="124"/>
    </row>
    <row r="49" spans="1:4" ht="12">
      <c r="A49" s="68" t="s">
        <v>107</v>
      </c>
      <c r="B49" s="21">
        <v>911.693229017413</v>
      </c>
      <c r="C49" s="83">
        <v>28</v>
      </c>
      <c r="D49" s="124"/>
    </row>
    <row r="50" spans="1:4" ht="3.75" customHeight="1">
      <c r="A50" s="68"/>
      <c r="B50" s="18"/>
      <c r="C50" s="83"/>
      <c r="D50" s="124"/>
    </row>
    <row r="51" spans="1:4" ht="12">
      <c r="A51" s="68" t="s">
        <v>108</v>
      </c>
      <c r="B51" s="21">
        <v>3568.91807467456</v>
      </c>
      <c r="C51" s="83">
        <v>25</v>
      </c>
      <c r="D51" s="124"/>
    </row>
    <row r="52" spans="1:4" ht="3.75" customHeight="1">
      <c r="A52" s="68"/>
      <c r="B52" s="18"/>
      <c r="C52" s="83"/>
      <c r="D52" s="124"/>
    </row>
    <row r="53" spans="1:4" ht="12">
      <c r="A53" s="68" t="s">
        <v>109</v>
      </c>
      <c r="B53" s="21">
        <v>24.0220226782682</v>
      </c>
      <c r="C53" s="83">
        <v>55</v>
      </c>
      <c r="D53" s="124"/>
    </row>
    <row r="54" spans="1:4" ht="12">
      <c r="A54" s="14" t="s">
        <v>11</v>
      </c>
      <c r="B54" s="19">
        <v>6607.22700566037</v>
      </c>
      <c r="C54" s="67">
        <v>27</v>
      </c>
      <c r="D54" s="124"/>
    </row>
    <row r="55" spans="1:4" ht="6" customHeight="1">
      <c r="A55" s="7"/>
      <c r="B55" s="18"/>
      <c r="C55" s="46"/>
      <c r="D55" s="124"/>
    </row>
    <row r="56" spans="1:4" ht="12">
      <c r="A56" s="14" t="s">
        <v>14</v>
      </c>
      <c r="B56" s="19"/>
      <c r="C56" s="67"/>
      <c r="D56" s="124"/>
    </row>
    <row r="57" spans="1:3" ht="6" customHeight="1">
      <c r="A57" s="7"/>
      <c r="B57" s="18"/>
      <c r="C57" s="46"/>
    </row>
    <row r="58" spans="1:3" ht="13.5" thickBot="1">
      <c r="A58" s="8" t="s">
        <v>35</v>
      </c>
      <c r="B58" s="34">
        <v>8447.43513576202</v>
      </c>
      <c r="C58" s="84">
        <v>34</v>
      </c>
    </row>
    <row r="59" spans="4:7" ht="12.75">
      <c r="D59" s="61"/>
      <c r="E59" s="61"/>
      <c r="F59" s="64"/>
      <c r="G59" s="61"/>
    </row>
    <row r="60" spans="1:7" ht="12.75">
      <c r="A60" s="2" t="s">
        <v>155</v>
      </c>
      <c r="D60" s="61"/>
      <c r="E60" s="61"/>
      <c r="F60" s="64"/>
      <c r="G60" s="61"/>
    </row>
    <row r="61" spans="1:7" ht="12.75">
      <c r="A61" s="1" t="s">
        <v>141</v>
      </c>
      <c r="D61" s="61"/>
      <c r="E61" s="61"/>
      <c r="F61" s="64"/>
      <c r="G61" s="61"/>
    </row>
    <row r="62" spans="4:7" ht="12.75">
      <c r="D62" s="61"/>
      <c r="E62" s="61"/>
      <c r="F62" s="64"/>
      <c r="G62" s="61"/>
    </row>
    <row r="63" spans="4:7" ht="12.75">
      <c r="D63" s="61"/>
      <c r="E63" s="61"/>
      <c r="F63" s="64"/>
      <c r="G63" s="61"/>
    </row>
    <row r="64" spans="4:7" ht="12.75">
      <c r="D64" s="61"/>
      <c r="E64" s="61"/>
      <c r="F64" s="64"/>
      <c r="G64" s="61"/>
    </row>
    <row r="65" spans="4:7" ht="12.75">
      <c r="D65" s="61"/>
      <c r="E65" s="61"/>
      <c r="F65" s="64"/>
      <c r="G65" s="61"/>
    </row>
    <row r="66" spans="4:7" ht="12.75">
      <c r="D66" s="61"/>
      <c r="E66" s="61"/>
      <c r="F66" s="64"/>
      <c r="G66" s="61"/>
    </row>
    <row r="67" spans="4:7" ht="12.75">
      <c r="D67" s="61"/>
      <c r="E67" s="61"/>
      <c r="F67" s="64"/>
      <c r="G67" s="61"/>
    </row>
    <row r="68" spans="4:7" ht="12.75">
      <c r="D68" s="61"/>
      <c r="E68" s="61"/>
      <c r="F68" s="64"/>
      <c r="G68" s="61"/>
    </row>
    <row r="69" spans="4:7" ht="12.75">
      <c r="D69" s="61"/>
      <c r="E69" s="61"/>
      <c r="F69" s="64"/>
      <c r="G69" s="61"/>
    </row>
    <row r="70" spans="4:7" ht="12.75">
      <c r="D70" s="61"/>
      <c r="E70" s="61"/>
      <c r="F70" s="64"/>
      <c r="G70" s="61"/>
    </row>
    <row r="71" spans="4:7" ht="12.75">
      <c r="D71" s="61"/>
      <c r="E71" s="61"/>
      <c r="F71" s="64"/>
      <c r="G71" s="61"/>
    </row>
    <row r="72" spans="4:7" ht="12.75">
      <c r="D72" s="61"/>
      <c r="E72" s="61"/>
      <c r="F72" s="64"/>
      <c r="G72" s="61"/>
    </row>
    <row r="73" spans="4:7" ht="12.75">
      <c r="D73" s="61"/>
      <c r="E73" s="61"/>
      <c r="F73" s="64"/>
      <c r="G73" s="61"/>
    </row>
    <row r="74" spans="4:7" ht="12.75">
      <c r="D74" s="61"/>
      <c r="E74" s="61"/>
      <c r="F74" s="64"/>
      <c r="G74" s="61"/>
    </row>
    <row r="75" spans="4:7" ht="12.75">
      <c r="D75" s="61"/>
      <c r="E75" s="61"/>
      <c r="F75" s="64"/>
      <c r="G75" s="61"/>
    </row>
    <row r="76" spans="4:7" ht="12.75">
      <c r="D76" s="61"/>
      <c r="E76" s="61"/>
      <c r="F76" s="64"/>
      <c r="G76" s="61"/>
    </row>
    <row r="77" spans="4:8" ht="12.75">
      <c r="D77" s="61"/>
      <c r="E77" s="61"/>
      <c r="F77" s="64"/>
      <c r="G77" s="61"/>
      <c r="H77" s="63"/>
    </row>
    <row r="79" spans="6:7" ht="12">
      <c r="F79" s="65"/>
      <c r="G79" s="65"/>
    </row>
  </sheetData>
  <sheetProtection/>
  <mergeCells count="1">
    <mergeCell ref="B6:C6"/>
  </mergeCells>
  <printOptions horizontalCentered="1"/>
  <pageMargins left="0.7874015748031497" right="0.7874015748031497" top="0.28" bottom="0.4" header="0.42" footer="0.17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8.7109375" style="2" customWidth="1"/>
    <col min="7" max="7" width="9.7109375" style="2" customWidth="1"/>
    <col min="8" max="16384" width="11.57421875" style="2" customWidth="1"/>
  </cols>
  <sheetData>
    <row r="1" ht="12">
      <c r="A1" s="125" t="str">
        <f>Sommaire!A1</f>
        <v>MARS 2019</v>
      </c>
    </row>
    <row r="2" spans="1:3" ht="12.75">
      <c r="A2" s="37"/>
      <c r="C2" s="31" t="s">
        <v>117</v>
      </c>
    </row>
    <row r="3" ht="12.75" thickBot="1"/>
    <row r="4" spans="1:7" ht="6" customHeight="1">
      <c r="A4" s="6"/>
      <c r="B4" s="70"/>
      <c r="C4" s="30"/>
      <c r="D4" s="30"/>
      <c r="E4" s="30"/>
      <c r="F4" s="30"/>
      <c r="G4" s="5"/>
    </row>
    <row r="5" spans="1:7" ht="12">
      <c r="A5" s="23" t="s">
        <v>110</v>
      </c>
      <c r="B5" s="71" t="s">
        <v>111</v>
      </c>
      <c r="C5" s="33" t="s">
        <v>0</v>
      </c>
      <c r="D5" s="17" t="s">
        <v>112</v>
      </c>
      <c r="E5" s="17" t="s">
        <v>113</v>
      </c>
      <c r="F5" s="17" t="s">
        <v>15</v>
      </c>
      <c r="G5" s="24" t="s">
        <v>16</v>
      </c>
    </row>
    <row r="6" spans="1:7" ht="6" customHeight="1">
      <c r="A6" s="9"/>
      <c r="B6" s="72"/>
      <c r="C6" s="16"/>
      <c r="D6" s="16"/>
      <c r="E6" s="16"/>
      <c r="F6" s="16"/>
      <c r="G6" s="10"/>
    </row>
    <row r="7" spans="1:7" ht="6" customHeight="1">
      <c r="A7" s="7"/>
      <c r="B7" s="73"/>
      <c r="C7" s="17"/>
      <c r="D7" s="17"/>
      <c r="E7" s="17"/>
      <c r="F7" s="17"/>
      <c r="G7" s="11"/>
    </row>
    <row r="8" spans="1:8" ht="12">
      <c r="A8" s="36" t="s">
        <v>114</v>
      </c>
      <c r="B8" s="74">
        <v>419.640399886395</v>
      </c>
      <c r="C8" s="35">
        <v>9526.52100141024</v>
      </c>
      <c r="D8" s="18">
        <f>B8+C8</f>
        <v>9946.161401296635</v>
      </c>
      <c r="E8" s="18">
        <v>225.886900660964</v>
      </c>
      <c r="F8" s="18">
        <v>9850.95169804239</v>
      </c>
      <c r="G8" s="12">
        <f>SUM(D8:F8)</f>
        <v>20022.99999999999</v>
      </c>
      <c r="H8" s="124" t="s">
        <v>157</v>
      </c>
    </row>
    <row r="9" spans="1:8" ht="12">
      <c r="A9" s="36" t="s">
        <v>115</v>
      </c>
      <c r="B9" s="74"/>
      <c r="C9" s="35"/>
      <c r="D9" s="18">
        <f>B9+C9</f>
        <v>0</v>
      </c>
      <c r="E9" s="18"/>
      <c r="F9" s="18"/>
      <c r="G9" s="12">
        <f>SUM(D9:F9)</f>
        <v>0</v>
      </c>
      <c r="H9" s="124" t="s">
        <v>157</v>
      </c>
    </row>
    <row r="10" spans="1:8" ht="12">
      <c r="A10" s="36" t="s">
        <v>116</v>
      </c>
      <c r="B10" s="74"/>
      <c r="C10" s="35"/>
      <c r="D10" s="18">
        <f>B10+C10</f>
        <v>0</v>
      </c>
      <c r="E10" s="18"/>
      <c r="F10" s="18"/>
      <c r="G10" s="12">
        <f>SUM(D10:F10)</f>
        <v>0</v>
      </c>
      <c r="H10" s="124" t="s">
        <v>157</v>
      </c>
    </row>
    <row r="11" spans="1:7" ht="6" customHeight="1">
      <c r="A11" s="36"/>
      <c r="B11" s="75"/>
      <c r="C11" s="18"/>
      <c r="D11" s="18"/>
      <c r="E11" s="18"/>
      <c r="F11" s="18"/>
      <c r="G11" s="28"/>
    </row>
    <row r="12" spans="1:7" ht="13.5" thickBot="1">
      <c r="A12" s="32" t="s">
        <v>35</v>
      </c>
      <c r="B12" s="76">
        <f aca="true" t="shared" si="0" ref="B12:G12">SUM(B8:B10)</f>
        <v>419.640399886395</v>
      </c>
      <c r="C12" s="34">
        <f t="shared" si="0"/>
        <v>9526.52100141024</v>
      </c>
      <c r="D12" s="20">
        <f t="shared" si="0"/>
        <v>9946.161401296635</v>
      </c>
      <c r="E12" s="20">
        <f t="shared" si="0"/>
        <v>225.886900660964</v>
      </c>
      <c r="F12" s="20">
        <f t="shared" si="0"/>
        <v>9850.95169804239</v>
      </c>
      <c r="G12" s="13">
        <f t="shared" si="0"/>
        <v>20022.99999999999</v>
      </c>
    </row>
    <row r="13" spans="3:7" ht="12">
      <c r="C13" s="3"/>
      <c r="D13" s="3"/>
      <c r="F13" s="3"/>
      <c r="G13" s="3"/>
    </row>
    <row r="14" spans="1:7" ht="12">
      <c r="A14" s="2" t="s">
        <v>152</v>
      </c>
      <c r="G14" s="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3" ht="12.75">
      <c r="A1" s="125" t="str">
        <f>Sommaire!A1</f>
        <v>MARS 2019</v>
      </c>
      <c r="B1" s="51" t="s">
        <v>55</v>
      </c>
      <c r="C1" s="51"/>
    </row>
    <row r="2" ht="12.75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144</v>
      </c>
      <c r="C4" s="96"/>
      <c r="D4" s="88" t="s">
        <v>146</v>
      </c>
      <c r="E4" s="96"/>
      <c r="F4" s="85"/>
    </row>
    <row r="5" spans="1:6" ht="12">
      <c r="A5" s="23" t="s">
        <v>17</v>
      </c>
      <c r="B5" s="17" t="s">
        <v>51</v>
      </c>
      <c r="C5" s="97" t="s">
        <v>145</v>
      </c>
      <c r="D5" s="89" t="s">
        <v>51</v>
      </c>
      <c r="E5" s="97" t="s">
        <v>145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97"/>
      <c r="D7" s="89"/>
      <c r="E7" s="97"/>
      <c r="F7" s="11"/>
    </row>
    <row r="8" spans="1:7" ht="12">
      <c r="A8" s="7" t="s">
        <v>1</v>
      </c>
      <c r="B8" s="18">
        <v>2446.1880154869</v>
      </c>
      <c r="C8" s="102">
        <f aca="true" t="shared" si="0" ref="C8:C14">IF(B$50=0,0,(B8/B$50)*100)</f>
        <v>25.677663599595096</v>
      </c>
      <c r="D8" s="91">
        <v>0</v>
      </c>
      <c r="E8" s="99"/>
      <c r="F8" s="12">
        <f aca="true" t="shared" si="1" ref="F8:F13">B8+D8</f>
        <v>2446.1880154869</v>
      </c>
      <c r="G8" s="124" t="s">
        <v>157</v>
      </c>
    </row>
    <row r="9" spans="1:7" ht="12">
      <c r="A9" s="7" t="s">
        <v>95</v>
      </c>
      <c r="B9" s="18">
        <v>49.0082198950685</v>
      </c>
      <c r="C9" s="102">
        <f t="shared" si="0"/>
        <v>0.5144398452259084</v>
      </c>
      <c r="D9" s="91">
        <v>0</v>
      </c>
      <c r="E9" s="99"/>
      <c r="F9" s="12">
        <f t="shared" si="1"/>
        <v>49.0082198950685</v>
      </c>
      <c r="G9" s="124" t="s">
        <v>157</v>
      </c>
    </row>
    <row r="10" spans="1:7" ht="12">
      <c r="A10" s="7" t="s">
        <v>96</v>
      </c>
      <c r="B10" s="18">
        <v>32.0068319876288</v>
      </c>
      <c r="C10" s="102">
        <f t="shared" si="0"/>
        <v>0.335976081749998</v>
      </c>
      <c r="D10" s="91">
        <v>0</v>
      </c>
      <c r="E10" s="99"/>
      <c r="F10" s="12">
        <f t="shared" si="1"/>
        <v>32.0068319876288</v>
      </c>
      <c r="G10" s="124" t="s">
        <v>157</v>
      </c>
    </row>
    <row r="11" spans="1:7" ht="12">
      <c r="A11" s="7" t="s">
        <v>94</v>
      </c>
      <c r="B11" s="18">
        <v>102.338293252351</v>
      </c>
      <c r="C11" s="102">
        <f t="shared" si="0"/>
        <v>1.0742462357160765</v>
      </c>
      <c r="D11" s="91">
        <v>0</v>
      </c>
      <c r="E11" s="99"/>
      <c r="F11" s="12">
        <f t="shared" si="1"/>
        <v>102.338293252351</v>
      </c>
      <c r="G11" s="124" t="s">
        <v>157</v>
      </c>
    </row>
    <row r="12" spans="1:7" ht="12">
      <c r="A12" s="7" t="s">
        <v>97</v>
      </c>
      <c r="B12" s="18">
        <v>46.0159961920529</v>
      </c>
      <c r="C12" s="102">
        <f t="shared" si="0"/>
        <v>0.48303043876396234</v>
      </c>
      <c r="D12" s="91">
        <v>0</v>
      </c>
      <c r="E12" s="99"/>
      <c r="F12" s="12">
        <f t="shared" si="1"/>
        <v>46.0159961920529</v>
      </c>
      <c r="G12" s="124" t="s">
        <v>157</v>
      </c>
    </row>
    <row r="13" spans="1:7" ht="12">
      <c r="A13" s="7" t="s">
        <v>2</v>
      </c>
      <c r="B13" s="18">
        <v>163.552233801216</v>
      </c>
      <c r="C13" s="102">
        <f t="shared" si="0"/>
        <v>1.7168096703613505</v>
      </c>
      <c r="D13" s="91">
        <v>0</v>
      </c>
      <c r="E13" s="99"/>
      <c r="F13" s="12">
        <f t="shared" si="1"/>
        <v>163.552233801216</v>
      </c>
      <c r="G13" s="124" t="s">
        <v>157</v>
      </c>
    </row>
    <row r="14" spans="1:7" ht="12">
      <c r="A14" s="14" t="s">
        <v>3</v>
      </c>
      <c r="B14" s="19">
        <f>SUM(B8:B13)</f>
        <v>2839.1095906152173</v>
      </c>
      <c r="C14" s="103">
        <f t="shared" si="0"/>
        <v>29.802165871412395</v>
      </c>
      <c r="D14" s="92">
        <f>SUM(D8:D13)</f>
        <v>0</v>
      </c>
      <c r="E14" s="100"/>
      <c r="F14" s="15">
        <f>SUM(F8:F13)</f>
        <v>2839.1095906152173</v>
      </c>
      <c r="G14" s="124" t="s">
        <v>157</v>
      </c>
    </row>
    <row r="15" spans="1:7" ht="6" customHeight="1">
      <c r="A15" s="7"/>
      <c r="B15" s="18"/>
      <c r="C15" s="99"/>
      <c r="D15" s="91"/>
      <c r="E15" s="99"/>
      <c r="F15" s="12"/>
      <c r="G15" s="124" t="s">
        <v>157</v>
      </c>
    </row>
    <row r="16" spans="1:7" ht="12">
      <c r="A16" s="7" t="s">
        <v>4</v>
      </c>
      <c r="B16" s="18">
        <v>3105.06913119358</v>
      </c>
      <c r="C16" s="102">
        <f aca="true" t="shared" si="2" ref="C16:C21">IF(B$50=0,0,(B16/B$50)*100)</f>
        <v>32.59394621324959</v>
      </c>
      <c r="D16" s="91">
        <v>0</v>
      </c>
      <c r="E16" s="99"/>
      <c r="F16" s="12">
        <f>B16+D16</f>
        <v>3105.06913119358</v>
      </c>
      <c r="G16" s="124" t="s">
        <v>157</v>
      </c>
    </row>
    <row r="17" spans="1:7" ht="12">
      <c r="A17" s="7" t="s">
        <v>133</v>
      </c>
      <c r="B17" s="18">
        <v>34.1510485024732</v>
      </c>
      <c r="C17" s="102">
        <f t="shared" si="2"/>
        <v>0.3584839470507409</v>
      </c>
      <c r="D17" s="91">
        <v>0</v>
      </c>
      <c r="E17" s="99"/>
      <c r="F17" s="12">
        <f>B17+D17</f>
        <v>34.1510485024732</v>
      </c>
      <c r="G17" s="124" t="s">
        <v>157</v>
      </c>
    </row>
    <row r="18" spans="1:7" ht="12">
      <c r="A18" s="7" t="s">
        <v>98</v>
      </c>
      <c r="B18" s="18">
        <v>18.9847374143386</v>
      </c>
      <c r="C18" s="102">
        <f t="shared" si="2"/>
        <v>0.1992830059528366</v>
      </c>
      <c r="D18" s="91">
        <v>0</v>
      </c>
      <c r="E18" s="99"/>
      <c r="F18" s="12">
        <f>B18+D18</f>
        <v>18.9847374143386</v>
      </c>
      <c r="G18" s="124" t="s">
        <v>157</v>
      </c>
    </row>
    <row r="19" spans="1:7" ht="12">
      <c r="A19" s="7" t="s">
        <v>99</v>
      </c>
      <c r="B19" s="18">
        <v>24.176917929513</v>
      </c>
      <c r="C19" s="102">
        <f t="shared" si="2"/>
        <v>0.25378538425448294</v>
      </c>
      <c r="D19" s="91">
        <v>0</v>
      </c>
      <c r="E19" s="99"/>
      <c r="F19" s="12">
        <f>B19+D19</f>
        <v>24.176917929513</v>
      </c>
      <c r="G19" s="124" t="s">
        <v>157</v>
      </c>
    </row>
    <row r="20" spans="1:7" ht="12">
      <c r="A20" s="7" t="s">
        <v>5</v>
      </c>
      <c r="B20" s="18">
        <v>144.121183046775</v>
      </c>
      <c r="C20" s="102">
        <f t="shared" si="2"/>
        <v>1.5128417081685988</v>
      </c>
      <c r="D20" s="91">
        <v>0</v>
      </c>
      <c r="E20" s="99"/>
      <c r="F20" s="12">
        <f>B20+D20</f>
        <v>144.121183046775</v>
      </c>
      <c r="G20" s="124" t="s">
        <v>157</v>
      </c>
    </row>
    <row r="21" spans="1:7" ht="12">
      <c r="A21" s="14" t="s">
        <v>6</v>
      </c>
      <c r="B21" s="19">
        <f>SUM(B16:B20)</f>
        <v>3326.5030180866797</v>
      </c>
      <c r="C21" s="103">
        <f t="shared" si="2"/>
        <v>34.918340258676245</v>
      </c>
      <c r="D21" s="92">
        <f>SUM(D16:D20)</f>
        <v>0</v>
      </c>
      <c r="E21" s="100"/>
      <c r="F21" s="15">
        <f>SUM(F16:F20)</f>
        <v>3326.5030180866797</v>
      </c>
      <c r="G21" s="124" t="s">
        <v>157</v>
      </c>
    </row>
    <row r="22" spans="1:7" ht="6" customHeight="1">
      <c r="A22" s="7"/>
      <c r="B22" s="18"/>
      <c r="C22" s="99"/>
      <c r="D22" s="91"/>
      <c r="E22" s="99"/>
      <c r="F22" s="12"/>
      <c r="G22" s="124" t="s">
        <v>157</v>
      </c>
    </row>
    <row r="23" spans="1:7" ht="12" customHeight="1">
      <c r="A23" s="7" t="s">
        <v>100</v>
      </c>
      <c r="B23" s="18">
        <v>107.28721870554</v>
      </c>
      <c r="C23" s="102">
        <f>IF(B$50=0,0,(B23/B$50)*100)</f>
        <v>1.1261951628475697</v>
      </c>
      <c r="D23" s="91">
        <v>0</v>
      </c>
      <c r="E23" s="99"/>
      <c r="F23" s="12">
        <f>B23+D23</f>
        <v>107.28721870554</v>
      </c>
      <c r="G23" s="124" t="s">
        <v>157</v>
      </c>
    </row>
    <row r="24" spans="1:7" ht="12" customHeight="1">
      <c r="A24" s="7" t="s">
        <v>101</v>
      </c>
      <c r="B24" s="18">
        <v>22.0970806224845</v>
      </c>
      <c r="C24" s="102">
        <f>IF(B$50=0,0,(B24/B$50)*100)</f>
        <v>0.23195330823511962</v>
      </c>
      <c r="D24" s="91">
        <v>0</v>
      </c>
      <c r="E24" s="99"/>
      <c r="F24" s="12">
        <f>B24+D24</f>
        <v>22.0970806224845</v>
      </c>
      <c r="G24" s="124" t="s">
        <v>157</v>
      </c>
    </row>
    <row r="25" spans="1:7" ht="12">
      <c r="A25" s="14" t="s">
        <v>7</v>
      </c>
      <c r="B25" s="19">
        <f>SUM(B23:B24)</f>
        <v>129.3842993280245</v>
      </c>
      <c r="C25" s="103">
        <f>IF(B$50=0,0,(B25/B$50)*100)</f>
        <v>1.3581484710826894</v>
      </c>
      <c r="D25" s="92"/>
      <c r="E25" s="100"/>
      <c r="F25" s="15">
        <f>B25+D25</f>
        <v>129.3842993280245</v>
      </c>
      <c r="G25" s="124" t="s">
        <v>157</v>
      </c>
    </row>
    <row r="26" spans="1:7" ht="6" customHeight="1">
      <c r="A26" s="7"/>
      <c r="B26" s="18"/>
      <c r="C26" s="99"/>
      <c r="D26" s="91"/>
      <c r="E26" s="99"/>
      <c r="F26" s="12"/>
      <c r="G26" s="124" t="s">
        <v>157</v>
      </c>
    </row>
    <row r="27" spans="1:7" ht="12">
      <c r="A27" s="7" t="s">
        <v>8</v>
      </c>
      <c r="B27" s="18">
        <v>54.9567916365604</v>
      </c>
      <c r="C27" s="102">
        <f aca="true" t="shared" si="3" ref="C27:C32">IF(B$50=0,0,(B27/B$50)*100)</f>
        <v>0.5768820708884699</v>
      </c>
      <c r="D27" s="91">
        <v>0</v>
      </c>
      <c r="E27" s="99"/>
      <c r="F27" s="12">
        <f>B27+D27</f>
        <v>54.9567916365604</v>
      </c>
      <c r="G27" s="124" t="s">
        <v>157</v>
      </c>
    </row>
    <row r="28" spans="1:7" ht="12">
      <c r="A28" s="7" t="s">
        <v>102</v>
      </c>
      <c r="B28" s="18">
        <v>15.039419295901</v>
      </c>
      <c r="C28" s="102">
        <f t="shared" si="3"/>
        <v>0.15786895650232302</v>
      </c>
      <c r="D28" s="91">
        <v>0</v>
      </c>
      <c r="E28" s="99"/>
      <c r="F28" s="12">
        <f>B28+D28</f>
        <v>15.039419295901</v>
      </c>
      <c r="G28" s="124" t="s">
        <v>157</v>
      </c>
    </row>
    <row r="29" spans="1:7" ht="12">
      <c r="A29" s="7" t="s">
        <v>103</v>
      </c>
      <c r="B29" s="18">
        <v>79.9404056143288</v>
      </c>
      <c r="C29" s="102">
        <f t="shared" si="3"/>
        <v>0.8391353527955794</v>
      </c>
      <c r="D29" s="91">
        <v>0</v>
      </c>
      <c r="E29" s="99"/>
      <c r="F29" s="12">
        <f>B29+D29</f>
        <v>79.9404056143288</v>
      </c>
      <c r="G29" s="124" t="s">
        <v>157</v>
      </c>
    </row>
    <row r="30" spans="1:7" ht="12">
      <c r="A30" s="7" t="s">
        <v>104</v>
      </c>
      <c r="B30" s="18">
        <v>2.99492398955397</v>
      </c>
      <c r="C30" s="102">
        <f t="shared" si="3"/>
        <v>0.03143775140064901</v>
      </c>
      <c r="D30" s="91">
        <v>0</v>
      </c>
      <c r="E30" s="99"/>
      <c r="F30" s="12">
        <f>B30+D30</f>
        <v>2.99492398955397</v>
      </c>
      <c r="G30" s="124" t="s">
        <v>157</v>
      </c>
    </row>
    <row r="31" spans="1:7" ht="12">
      <c r="A31" s="7" t="s">
        <v>18</v>
      </c>
      <c r="B31" s="18">
        <v>33.0472844527981</v>
      </c>
      <c r="C31" s="102">
        <f t="shared" si="3"/>
        <v>0.3468977231867332</v>
      </c>
      <c r="D31" s="91">
        <v>0</v>
      </c>
      <c r="E31" s="99"/>
      <c r="F31" s="12">
        <f>B31+D31</f>
        <v>33.0472844527981</v>
      </c>
      <c r="G31" s="124" t="s">
        <v>157</v>
      </c>
    </row>
    <row r="32" spans="1:7" ht="12">
      <c r="A32" s="14" t="s">
        <v>9</v>
      </c>
      <c r="B32" s="19">
        <f>SUM(B27:B31)</f>
        <v>185.97882498914228</v>
      </c>
      <c r="C32" s="103">
        <f t="shared" si="3"/>
        <v>1.9522218547737547</v>
      </c>
      <c r="D32" s="92">
        <f>SUM(D27:D31)</f>
        <v>0</v>
      </c>
      <c r="E32" s="100"/>
      <c r="F32" s="15">
        <f>SUM(F27:F31)</f>
        <v>185.97882498914228</v>
      </c>
      <c r="G32" s="124" t="s">
        <v>157</v>
      </c>
    </row>
    <row r="33" spans="1:7" ht="6" customHeight="1">
      <c r="A33" s="7"/>
      <c r="B33" s="18"/>
      <c r="C33" s="99"/>
      <c r="D33" s="91"/>
      <c r="E33" s="99"/>
      <c r="F33" s="12"/>
      <c r="G33" s="124" t="s">
        <v>157</v>
      </c>
    </row>
    <row r="34" spans="1:7" ht="12">
      <c r="A34" s="7" t="s">
        <v>13</v>
      </c>
      <c r="B34" s="18">
        <v>0</v>
      </c>
      <c r="C34" s="102">
        <f>IF(B34=0,0,(B34/B$50)*100)</f>
        <v>0</v>
      </c>
      <c r="D34" s="91">
        <v>9850.95169804239</v>
      </c>
      <c r="E34" s="102">
        <f>IF(D34=0,0,(D$50/D$50)*100)</f>
        <v>100</v>
      </c>
      <c r="F34" s="12">
        <f>B34+D34</f>
        <v>9850.95169804239</v>
      </c>
      <c r="G34" s="124" t="s">
        <v>157</v>
      </c>
    </row>
    <row r="35" spans="1:7" ht="12">
      <c r="A35" s="7" t="s">
        <v>10</v>
      </c>
      <c r="B35" s="18">
        <v>484.642509777194</v>
      </c>
      <c r="C35" s="102">
        <f>IF(B$50=0,0,(B35/B$50)*100)</f>
        <v>5.087297972737905</v>
      </c>
      <c r="D35" s="91">
        <v>0</v>
      </c>
      <c r="E35" s="99"/>
      <c r="F35" s="12">
        <f>B35+D35</f>
        <v>484.642509777194</v>
      </c>
      <c r="G35" s="124" t="s">
        <v>157</v>
      </c>
    </row>
    <row r="36" spans="1:7" ht="12">
      <c r="A36" s="7" t="s">
        <v>12</v>
      </c>
      <c r="B36" s="18">
        <v>272.98777634956</v>
      </c>
      <c r="C36" s="102">
        <f>IF(B$50=0,0,(B36/B$50)*100)</f>
        <v>2.865555813178271</v>
      </c>
      <c r="D36" s="91">
        <v>0</v>
      </c>
      <c r="E36" s="99"/>
      <c r="F36" s="12">
        <f>B36+D36</f>
        <v>272.98777634956</v>
      </c>
      <c r="G36" s="124" t="s">
        <v>157</v>
      </c>
    </row>
    <row r="37" spans="1:7" ht="12">
      <c r="A37" s="68" t="s">
        <v>105</v>
      </c>
      <c r="B37" s="21">
        <f>SUM(B34:B36)</f>
        <v>757.6302861267541</v>
      </c>
      <c r="C37" s="104">
        <f>IF(B$50=0,0,(B37/B$50)*100)</f>
        <v>7.952853785916177</v>
      </c>
      <c r="D37" s="93">
        <f>SUM(D34:D36)</f>
        <v>9850.95169804239</v>
      </c>
      <c r="E37" s="104">
        <f>IF(D37=0,0,(D$50/D$50)*100)</f>
        <v>100</v>
      </c>
      <c r="F37" s="69">
        <f>B37+D37</f>
        <v>10608.581984169145</v>
      </c>
      <c r="G37" s="124" t="s">
        <v>157</v>
      </c>
    </row>
    <row r="38" spans="1:7" ht="3.75" customHeight="1">
      <c r="A38" s="7"/>
      <c r="B38" s="18"/>
      <c r="C38" s="99"/>
      <c r="D38" s="91"/>
      <c r="E38" s="99"/>
      <c r="F38" s="12"/>
      <c r="G38" s="124" t="s">
        <v>157</v>
      </c>
    </row>
    <row r="39" spans="1:7" ht="12">
      <c r="A39" s="68" t="s">
        <v>106</v>
      </c>
      <c r="B39" s="21">
        <v>515.9668319155</v>
      </c>
      <c r="C39" s="104">
        <f>IF(B$50=0,0,(B39/B$50)*100)</f>
        <v>5.416109740787007</v>
      </c>
      <c r="D39" s="93">
        <v>0</v>
      </c>
      <c r="E39" s="101"/>
      <c r="F39" s="69">
        <f>B39+D39</f>
        <v>515.9668319155</v>
      </c>
      <c r="G39" s="124" t="s">
        <v>157</v>
      </c>
    </row>
    <row r="40" spans="1:7" ht="3.75" customHeight="1">
      <c r="A40" s="68"/>
      <c r="B40" s="18"/>
      <c r="C40" s="99"/>
      <c r="D40" s="93"/>
      <c r="E40" s="101"/>
      <c r="F40" s="12"/>
      <c r="G40" s="124" t="s">
        <v>157</v>
      </c>
    </row>
    <row r="41" spans="1:7" ht="12">
      <c r="A41" s="68" t="s">
        <v>107</v>
      </c>
      <c r="B41" s="21">
        <v>293.922407662785</v>
      </c>
      <c r="C41" s="104">
        <f>IF(B$50=0,0,(B41/B$50)*100)</f>
        <v>3.085306877707767</v>
      </c>
      <c r="D41" s="93">
        <v>0</v>
      </c>
      <c r="E41" s="101"/>
      <c r="F41" s="69">
        <f>B41+D41</f>
        <v>293.922407662785</v>
      </c>
      <c r="G41" s="124" t="s">
        <v>157</v>
      </c>
    </row>
    <row r="42" spans="1:7" ht="3.75" customHeight="1">
      <c r="A42" s="68"/>
      <c r="B42" s="18"/>
      <c r="C42" s="99"/>
      <c r="D42" s="93"/>
      <c r="E42" s="101"/>
      <c r="F42" s="12"/>
      <c r="G42" s="124" t="s">
        <v>157</v>
      </c>
    </row>
    <row r="43" spans="1:7" ht="12">
      <c r="A43" s="68" t="s">
        <v>108</v>
      </c>
      <c r="B43" s="21">
        <v>1341.52521721069</v>
      </c>
      <c r="C43" s="104">
        <f>IF(B$50=0,0,(B43/B$50)*100)</f>
        <v>14.082005561233737</v>
      </c>
      <c r="D43" s="93"/>
      <c r="E43" s="101"/>
      <c r="F43" s="69">
        <f>B43+D43</f>
        <v>1341.52521721069</v>
      </c>
      <c r="G43" s="124" t="s">
        <v>157</v>
      </c>
    </row>
    <row r="44" spans="1:7" ht="3.75" customHeight="1">
      <c r="A44" s="68"/>
      <c r="B44" s="18"/>
      <c r="C44" s="99"/>
      <c r="D44" s="93"/>
      <c r="E44" s="101"/>
      <c r="F44" s="12"/>
      <c r="G44" s="124" t="s">
        <v>157</v>
      </c>
    </row>
    <row r="45" spans="1:7" ht="12">
      <c r="A45" s="68" t="s">
        <v>109</v>
      </c>
      <c r="B45" s="21">
        <v>136.500525475449</v>
      </c>
      <c r="C45" s="104">
        <f>IF(B$50=0,0,(B45/B$50)*100)</f>
        <v>1.4328475784102337</v>
      </c>
      <c r="D45" s="93">
        <v>0</v>
      </c>
      <c r="E45" s="101"/>
      <c r="F45" s="69">
        <f>B45+D45</f>
        <v>136.500525475449</v>
      </c>
      <c r="G45" s="124" t="s">
        <v>157</v>
      </c>
    </row>
    <row r="46" spans="1:7" ht="12">
      <c r="A46" s="14" t="s">
        <v>11</v>
      </c>
      <c r="B46" s="19">
        <f>B37+B39+B41+B43+B45</f>
        <v>3045.5452683911785</v>
      </c>
      <c r="C46" s="103">
        <f>IF(B$50=0,0,(B46/B$50)*100)</f>
        <v>31.969123544054927</v>
      </c>
      <c r="D46" s="92">
        <f>D37+D39+D41+D43+D45</f>
        <v>9850.95169804239</v>
      </c>
      <c r="E46" s="103">
        <f>IF(D46=0,0,(D$50/D$50)*100)</f>
        <v>100</v>
      </c>
      <c r="F46" s="15">
        <f>B46+D46</f>
        <v>12896.49696643357</v>
      </c>
      <c r="G46" s="124" t="s">
        <v>157</v>
      </c>
    </row>
    <row r="47" spans="1:7" ht="6" customHeight="1">
      <c r="A47" s="7"/>
      <c r="B47" s="18"/>
      <c r="C47" s="99"/>
      <c r="D47" s="91"/>
      <c r="E47" s="99"/>
      <c r="F47" s="12"/>
      <c r="G47" s="124" t="s">
        <v>157</v>
      </c>
    </row>
    <row r="48" spans="1:7" ht="12">
      <c r="A48" s="14" t="s">
        <v>14</v>
      </c>
      <c r="B48" s="19"/>
      <c r="C48" s="103">
        <f>IF(B$50=0,0,(B48/B$50)*100)</f>
        <v>0</v>
      </c>
      <c r="D48" s="92"/>
      <c r="E48" s="100"/>
      <c r="F48" s="15">
        <f>B48+D48</f>
        <v>0</v>
      </c>
      <c r="G48" s="124" t="s">
        <v>157</v>
      </c>
    </row>
    <row r="49" spans="1:6" ht="6" customHeight="1">
      <c r="A49" s="7"/>
      <c r="B49" s="18"/>
      <c r="C49" s="99"/>
      <c r="D49" s="91"/>
      <c r="E49" s="99"/>
      <c r="F49" s="28"/>
    </row>
    <row r="50" spans="1:6" ht="13.5" thickBot="1">
      <c r="A50" s="8" t="s">
        <v>35</v>
      </c>
      <c r="B50" s="34">
        <f>B14+B21+B25+B32+B46+B48</f>
        <v>9526.521001410241</v>
      </c>
      <c r="C50" s="105">
        <f>IF(B$50=0,0,(B50/B$50)*100)</f>
        <v>100</v>
      </c>
      <c r="D50" s="94">
        <f>D14+D21+D25+D32+D46+D48</f>
        <v>9850.95169804239</v>
      </c>
      <c r="E50" s="105">
        <f>IF(D50=0,0,(D$50/D$50)*100)</f>
        <v>100</v>
      </c>
      <c r="F50" s="13">
        <f>F14+F21+F25+F32+F46+F48</f>
        <v>19377.47269945263</v>
      </c>
    </row>
    <row r="51" spans="2:6" ht="12">
      <c r="B51" s="3"/>
      <c r="C51" s="3"/>
      <c r="D51" s="3"/>
      <c r="E51" s="3"/>
      <c r="F51" s="3"/>
    </row>
    <row r="52" spans="1:6" ht="12">
      <c r="A52" s="2" t="s">
        <v>152</v>
      </c>
      <c r="F52" s="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3" ht="12.75">
      <c r="A1" s="125" t="str">
        <f>Sommaire!A1</f>
        <v>MARS 2019</v>
      </c>
      <c r="B1" s="31" t="s">
        <v>36</v>
      </c>
      <c r="C1" s="31"/>
    </row>
    <row r="2" ht="12.75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144</v>
      </c>
      <c r="C4" s="96"/>
      <c r="D4" s="88" t="s">
        <v>146</v>
      </c>
      <c r="E4" s="96"/>
      <c r="F4" s="85"/>
    </row>
    <row r="5" spans="1:6" ht="12">
      <c r="A5" s="23" t="s">
        <v>19</v>
      </c>
      <c r="B5" s="17" t="s">
        <v>51</v>
      </c>
      <c r="C5" s="97" t="s">
        <v>145</v>
      </c>
      <c r="D5" s="89" t="s">
        <v>51</v>
      </c>
      <c r="E5" s="97" t="s">
        <v>145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107"/>
      <c r="D7" s="89"/>
      <c r="E7" s="107"/>
      <c r="F7" s="11"/>
    </row>
    <row r="8" spans="1:7" ht="12">
      <c r="A8" s="36" t="s">
        <v>92</v>
      </c>
      <c r="B8" s="18">
        <v>4783.68147795127</v>
      </c>
      <c r="C8" s="108">
        <f>IF(B$12=0,0,(B8/B$12)*100)</f>
        <v>50.21435923190774</v>
      </c>
      <c r="D8" s="91">
        <v>4996.662757293</v>
      </c>
      <c r="E8" s="108">
        <f>IF(D$12=0,0,(D8/D$12)*100)</f>
        <v>50.72263990783708</v>
      </c>
      <c r="F8" s="12">
        <f>B8+D8</f>
        <v>9780.344235244269</v>
      </c>
      <c r="G8" s="124" t="s">
        <v>157</v>
      </c>
    </row>
    <row r="9" spans="1:7" ht="12">
      <c r="A9" s="36" t="s">
        <v>93</v>
      </c>
      <c r="B9" s="18">
        <v>4734.80531276532</v>
      </c>
      <c r="C9" s="108">
        <f>IF(B$12=0,0,(B9/B$12)*100)</f>
        <v>49.70130556647506</v>
      </c>
      <c r="D9" s="91">
        <v>4850.262874629</v>
      </c>
      <c r="E9" s="108">
        <f>IF(D$12=0,0,(D9/D$12)*100)</f>
        <v>49.23649027324804</v>
      </c>
      <c r="F9" s="12">
        <f>B9+D9</f>
        <v>9585.068187394321</v>
      </c>
      <c r="G9" s="124" t="s">
        <v>157</v>
      </c>
    </row>
    <row r="10" spans="1:7" ht="12">
      <c r="A10" s="36" t="s">
        <v>30</v>
      </c>
      <c r="B10" s="18">
        <v>8.0342106936438</v>
      </c>
      <c r="C10" s="108">
        <f>IF(B$12=0,0,(B10/B$12)*100)</f>
        <v>0.08433520161719558</v>
      </c>
      <c r="D10" s="91">
        <v>4.02606612038247</v>
      </c>
      <c r="E10" s="108">
        <f>IF(D$12=0,0,(D10/D$12)*100)</f>
        <v>0.040869818914882554</v>
      </c>
      <c r="F10" s="12">
        <f>B10+D10</f>
        <v>12.06027681402627</v>
      </c>
      <c r="G10" s="124" t="s">
        <v>157</v>
      </c>
    </row>
    <row r="11" spans="1:6" ht="6" customHeight="1">
      <c r="A11" s="36"/>
      <c r="B11" s="17"/>
      <c r="C11" s="97"/>
      <c r="D11" s="89"/>
      <c r="E11" s="97"/>
      <c r="F11" s="11"/>
    </row>
    <row r="12" spans="1:6" ht="13.5" thickBot="1">
      <c r="A12" s="32" t="s">
        <v>37</v>
      </c>
      <c r="B12" s="20">
        <f>SUM(B8:B10)</f>
        <v>9526.521001410234</v>
      </c>
      <c r="C12" s="109">
        <f>IF(B$12=0,0,(B12/B$12)*100)</f>
        <v>100</v>
      </c>
      <c r="D12" s="106">
        <f>SUM(D8:D10)</f>
        <v>9850.951698042383</v>
      </c>
      <c r="E12" s="109">
        <f>IF(D$12=0,0,(D12/D$12)*100)</f>
        <v>100</v>
      </c>
      <c r="F12" s="13">
        <f>SUM(F8:F10)</f>
        <v>19377.472699452617</v>
      </c>
    </row>
    <row r="13" spans="2:6" ht="12">
      <c r="B13" s="3"/>
      <c r="C13" s="3"/>
      <c r="D13" s="3"/>
      <c r="E13" s="3"/>
      <c r="F13" s="3"/>
    </row>
    <row r="14" spans="1:6" ht="12">
      <c r="A14" s="2" t="s">
        <v>152</v>
      </c>
      <c r="F14" s="1"/>
    </row>
    <row r="19" spans="8:10" ht="12.75">
      <c r="H19" s="61"/>
      <c r="I19" s="61"/>
      <c r="J19" s="61"/>
    </row>
    <row r="20" spans="8:10" ht="12.75">
      <c r="H20" s="61"/>
      <c r="I20" s="61"/>
      <c r="J20" s="61"/>
    </row>
    <row r="21" spans="8:10" ht="12.75">
      <c r="H21" s="61"/>
      <c r="I21" s="61"/>
      <c r="J21" s="61"/>
    </row>
    <row r="22" spans="8:10" ht="12.75">
      <c r="H22" s="61"/>
      <c r="I22" s="61"/>
      <c r="J22" s="61"/>
    </row>
    <row r="23" spans="8:10" ht="12.75">
      <c r="H23" s="61"/>
      <c r="I23" s="61"/>
      <c r="J23" s="61"/>
    </row>
    <row r="24" spans="8:10" ht="12.75">
      <c r="H24" s="61"/>
      <c r="I24" s="61"/>
      <c r="J24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3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3" ht="12.75">
      <c r="A1" s="125" t="str">
        <f>Sommaire!A1</f>
        <v>MARS 2019</v>
      </c>
      <c r="B1" s="51" t="s">
        <v>58</v>
      </c>
      <c r="C1" s="51"/>
    </row>
    <row r="2" ht="12.75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144</v>
      </c>
      <c r="C4" s="96"/>
      <c r="D4" s="88" t="s">
        <v>146</v>
      </c>
      <c r="E4" s="96"/>
      <c r="F4" s="85"/>
    </row>
    <row r="5" spans="1:6" ht="12">
      <c r="A5" s="23" t="s">
        <v>20</v>
      </c>
      <c r="B5" s="17" t="s">
        <v>51</v>
      </c>
      <c r="C5" s="97" t="s">
        <v>145</v>
      </c>
      <c r="D5" s="89" t="s">
        <v>51</v>
      </c>
      <c r="E5" s="97" t="s">
        <v>145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107"/>
      <c r="D7" s="89"/>
      <c r="E7" s="107"/>
      <c r="F7" s="11"/>
    </row>
    <row r="8" spans="1:7" ht="12">
      <c r="A8" s="36" t="s">
        <v>21</v>
      </c>
      <c r="B8" s="18">
        <v>331.702964422349</v>
      </c>
      <c r="C8" s="102">
        <f aca="true" t="shared" si="0" ref="C8:C17">IF(B$19=0,0,(B8/B$19)*100)</f>
        <v>3.4818898144794543</v>
      </c>
      <c r="D8" s="91">
        <v>362.744060750018</v>
      </c>
      <c r="E8" s="102">
        <f aca="true" t="shared" si="1" ref="E8:E17">IF(D$19=0,0,(D8/D$19)*100)</f>
        <v>3.682325036900784</v>
      </c>
      <c r="F8" s="12">
        <f aca="true" t="shared" si="2" ref="F8:F17">B8+D8</f>
        <v>694.4470251723669</v>
      </c>
      <c r="G8" s="124" t="s">
        <v>157</v>
      </c>
    </row>
    <row r="9" spans="1:7" ht="12">
      <c r="A9" s="36" t="s">
        <v>22</v>
      </c>
      <c r="B9" s="18">
        <v>272.690226730205</v>
      </c>
      <c r="C9" s="102">
        <f t="shared" si="0"/>
        <v>2.8624324314179126</v>
      </c>
      <c r="D9" s="91">
        <v>206.204100752382</v>
      </c>
      <c r="E9" s="102">
        <f t="shared" si="1"/>
        <v>2.093240400248429</v>
      </c>
      <c r="F9" s="12">
        <f t="shared" si="2"/>
        <v>478.89432748258696</v>
      </c>
      <c r="G9" s="124" t="s">
        <v>157</v>
      </c>
    </row>
    <row r="10" spans="1:7" ht="12">
      <c r="A10" s="36" t="s">
        <v>29</v>
      </c>
      <c r="B10" s="18">
        <v>2286.39611056541</v>
      </c>
      <c r="C10" s="102">
        <f t="shared" si="0"/>
        <v>24.000326144527993</v>
      </c>
      <c r="D10" s="91">
        <v>1049.87888728782</v>
      </c>
      <c r="E10" s="102">
        <f t="shared" si="1"/>
        <v>10.657639175070308</v>
      </c>
      <c r="F10" s="12">
        <f t="shared" si="2"/>
        <v>3336.2749978532297</v>
      </c>
      <c r="G10" s="124" t="s">
        <v>157</v>
      </c>
    </row>
    <row r="11" spans="1:7" ht="12">
      <c r="A11" s="36" t="s">
        <v>23</v>
      </c>
      <c r="B11" s="18">
        <v>1741.89192773825</v>
      </c>
      <c r="C11" s="102">
        <f t="shared" si="0"/>
        <v>18.28465950455989</v>
      </c>
      <c r="D11" s="91">
        <v>1597.40222348652</v>
      </c>
      <c r="E11" s="102">
        <f t="shared" si="1"/>
        <v>16.21571470910734</v>
      </c>
      <c r="F11" s="12">
        <f t="shared" si="2"/>
        <v>3339.29415122477</v>
      </c>
      <c r="G11" s="124" t="s">
        <v>157</v>
      </c>
    </row>
    <row r="12" spans="1:7" ht="12">
      <c r="A12" s="36" t="s">
        <v>24</v>
      </c>
      <c r="B12" s="18">
        <v>1340.13435523221</v>
      </c>
      <c r="C12" s="102">
        <f t="shared" si="0"/>
        <v>14.067405667124724</v>
      </c>
      <c r="D12" s="91">
        <v>1606.67667428209</v>
      </c>
      <c r="E12" s="102">
        <f t="shared" si="1"/>
        <v>16.309862473504698</v>
      </c>
      <c r="F12" s="12">
        <f t="shared" si="2"/>
        <v>2946.8110295143</v>
      </c>
      <c r="G12" s="124" t="s">
        <v>157</v>
      </c>
    </row>
    <row r="13" spans="1:7" ht="12">
      <c r="A13" s="36" t="s">
        <v>25</v>
      </c>
      <c r="B13" s="18">
        <v>1478.62434436654</v>
      </c>
      <c r="C13" s="102">
        <f t="shared" si="0"/>
        <v>15.521136668335231</v>
      </c>
      <c r="D13" s="91">
        <v>2011.4761027966</v>
      </c>
      <c r="E13" s="102">
        <f t="shared" si="1"/>
        <v>20.419104310462973</v>
      </c>
      <c r="F13" s="12">
        <f t="shared" si="2"/>
        <v>3490.10044716314</v>
      </c>
      <c r="G13" s="124" t="s">
        <v>157</v>
      </c>
    </row>
    <row r="14" spans="1:7" ht="12">
      <c r="A14" s="36" t="s">
        <v>26</v>
      </c>
      <c r="B14" s="18">
        <v>1188.13355831095</v>
      </c>
      <c r="C14" s="102">
        <f t="shared" si="0"/>
        <v>12.471851561919278</v>
      </c>
      <c r="D14" s="91">
        <v>1520.44735203977</v>
      </c>
      <c r="E14" s="102">
        <f t="shared" si="1"/>
        <v>15.434522456768487</v>
      </c>
      <c r="F14" s="12">
        <f t="shared" si="2"/>
        <v>2708.58091035072</v>
      </c>
      <c r="G14" s="124" t="s">
        <v>157</v>
      </c>
    </row>
    <row r="15" spans="1:7" ht="12">
      <c r="A15" s="36" t="s">
        <v>27</v>
      </c>
      <c r="B15" s="18">
        <v>475.551214379983</v>
      </c>
      <c r="C15" s="102">
        <f t="shared" si="0"/>
        <v>4.9918665408871306</v>
      </c>
      <c r="D15" s="91">
        <v>707.923247929268</v>
      </c>
      <c r="E15" s="102">
        <f t="shared" si="1"/>
        <v>7.186343712049144</v>
      </c>
      <c r="F15" s="12">
        <f t="shared" si="2"/>
        <v>1183.474462309251</v>
      </c>
      <c r="G15" s="124" t="s">
        <v>157</v>
      </c>
    </row>
    <row r="16" spans="1:7" ht="12">
      <c r="A16" s="36" t="s">
        <v>28</v>
      </c>
      <c r="B16" s="18">
        <v>113.250839817594</v>
      </c>
      <c r="C16" s="102">
        <f t="shared" si="0"/>
        <v>1.1887953619251899</v>
      </c>
      <c r="D16" s="91">
        <v>170.605040351989</v>
      </c>
      <c r="E16" s="102">
        <f t="shared" si="1"/>
        <v>1.7318635354378202</v>
      </c>
      <c r="F16" s="12">
        <f t="shared" si="2"/>
        <v>283.855880169583</v>
      </c>
      <c r="G16" s="124" t="s">
        <v>157</v>
      </c>
    </row>
    <row r="17" spans="1:7" ht="12">
      <c r="A17" s="36" t="s">
        <v>30</v>
      </c>
      <c r="B17" s="18">
        <v>298.145459846743</v>
      </c>
      <c r="C17" s="102">
        <f t="shared" si="0"/>
        <v>3.1296363048232174</v>
      </c>
      <c r="D17" s="91">
        <v>617.594008365937</v>
      </c>
      <c r="E17" s="102">
        <f t="shared" si="1"/>
        <v>6.2693841904500145</v>
      </c>
      <c r="F17" s="12">
        <f t="shared" si="2"/>
        <v>915.7394682126801</v>
      </c>
      <c r="G17" s="124" t="s">
        <v>157</v>
      </c>
    </row>
    <row r="18" spans="1:6" ht="6" customHeight="1">
      <c r="A18" s="36"/>
      <c r="B18" s="18"/>
      <c r="C18" s="99"/>
      <c r="D18" s="91">
        <v>0</v>
      </c>
      <c r="E18" s="99"/>
      <c r="F18" s="28"/>
    </row>
    <row r="19" spans="1:6" ht="13.5" thickBot="1">
      <c r="A19" s="32" t="s">
        <v>37</v>
      </c>
      <c r="B19" s="20">
        <f>SUM(B8:B17)</f>
        <v>9526.521001410232</v>
      </c>
      <c r="C19" s="110">
        <f>IF(B$19=0,0,(B19/B$19)*100)</f>
        <v>100</v>
      </c>
      <c r="D19" s="106">
        <f>SUM(D8:D17)</f>
        <v>9850.951698042394</v>
      </c>
      <c r="E19" s="110">
        <f>IF(D$19=0,0,(D19/D$19)*100)</f>
        <v>100</v>
      </c>
      <c r="F19" s="13">
        <f>SUM(F8:F17)</f>
        <v>19377.472699452628</v>
      </c>
    </row>
    <row r="20" spans="2:6" ht="12">
      <c r="B20" s="3"/>
      <c r="C20" s="3"/>
      <c r="D20" s="3"/>
      <c r="E20" s="3"/>
      <c r="F20" s="3"/>
    </row>
    <row r="21" spans="1:6" ht="12">
      <c r="A21" s="2" t="s">
        <v>152</v>
      </c>
      <c r="F21" s="1"/>
    </row>
    <row r="24" spans="7:9" ht="12.75">
      <c r="G24" s="61"/>
      <c r="H24" s="61"/>
      <c r="I24" s="61"/>
    </row>
    <row r="25" spans="7:9" ht="12.75">
      <c r="G25" s="61"/>
      <c r="H25" s="61"/>
      <c r="I25" s="61"/>
    </row>
    <row r="26" spans="7:9" ht="12.75">
      <c r="G26" s="61"/>
      <c r="H26" s="61"/>
      <c r="I26" s="61"/>
    </row>
    <row r="27" spans="7:9" ht="12.75">
      <c r="G27" s="61"/>
      <c r="H27" s="61"/>
      <c r="I27" s="61"/>
    </row>
    <row r="28" spans="7:9" ht="12.75">
      <c r="G28" s="61"/>
      <c r="H28" s="61"/>
      <c r="I28" s="61"/>
    </row>
    <row r="29" spans="7:9" ht="12.75">
      <c r="G29" s="61"/>
      <c r="H29" s="61"/>
      <c r="I29" s="61"/>
    </row>
    <row r="30" spans="7:9" ht="12.75">
      <c r="G30" s="61"/>
      <c r="H30" s="61"/>
      <c r="I30" s="61"/>
    </row>
    <row r="31" spans="7:9" ht="12.75">
      <c r="G31" s="61"/>
      <c r="H31" s="61"/>
      <c r="I31" s="61"/>
    </row>
    <row r="32" spans="7:9" ht="12.75">
      <c r="G32" s="61"/>
      <c r="H32" s="61"/>
      <c r="I32" s="61"/>
    </row>
    <row r="33" spans="7:9" ht="12.75">
      <c r="G33" s="61"/>
      <c r="H33" s="61"/>
      <c r="I33" s="61"/>
    </row>
    <row r="34" spans="7:9" ht="12.75">
      <c r="G34" s="61"/>
      <c r="H34" s="61"/>
      <c r="I34" s="61"/>
    </row>
    <row r="35" spans="7:9" ht="12.75">
      <c r="G35" s="61"/>
      <c r="H35" s="61"/>
      <c r="I35" s="61"/>
    </row>
    <row r="36" spans="7:9" ht="12.75">
      <c r="G36" s="61"/>
      <c r="H36" s="61"/>
      <c r="I36" s="61"/>
    </row>
    <row r="37" spans="7:9" ht="12.75">
      <c r="G37" s="61"/>
      <c r="H37" s="61"/>
      <c r="I37" s="61"/>
    </row>
    <row r="38" spans="7:9" ht="12.75">
      <c r="G38" s="61"/>
      <c r="H38" s="61"/>
      <c r="I38" s="61"/>
    </row>
    <row r="39" spans="7:9" ht="12.75">
      <c r="G39" s="61"/>
      <c r="H39" s="61"/>
      <c r="I39" s="61"/>
    </row>
    <row r="40" spans="7:9" ht="12.75">
      <c r="G40" s="61"/>
      <c r="H40" s="61"/>
      <c r="I40" s="61"/>
    </row>
    <row r="41" spans="7:9" ht="12.75">
      <c r="G41" s="61"/>
      <c r="H41" s="61"/>
      <c r="I41" s="61"/>
    </row>
    <row r="42" spans="7:9" ht="12.75">
      <c r="G42" s="61"/>
      <c r="H42" s="61"/>
      <c r="I42" s="61"/>
    </row>
    <row r="43" spans="7:9" ht="12.75">
      <c r="G43" s="61"/>
      <c r="H43" s="61"/>
      <c r="I43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65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3" ht="12">
      <c r="A1" s="125" t="str">
        <f>Sommaire!A1</f>
        <v>MARS 2019</v>
      </c>
      <c r="B1" s="52" t="s">
        <v>50</v>
      </c>
      <c r="C1" s="52"/>
    </row>
    <row r="2" ht="12.75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144</v>
      </c>
      <c r="C4" s="96"/>
      <c r="D4" s="88" t="s">
        <v>146</v>
      </c>
      <c r="E4" s="96"/>
      <c r="F4" s="85"/>
    </row>
    <row r="5" spans="1:6" ht="12">
      <c r="A5" s="23" t="s">
        <v>31</v>
      </c>
      <c r="B5" s="17" t="s">
        <v>51</v>
      </c>
      <c r="C5" s="97" t="s">
        <v>145</v>
      </c>
      <c r="D5" s="89" t="s">
        <v>51</v>
      </c>
      <c r="E5" s="97" t="s">
        <v>145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107"/>
      <c r="D7" s="89"/>
      <c r="E7" s="107"/>
      <c r="F7" s="11"/>
    </row>
    <row r="8" spans="1:7" ht="12">
      <c r="A8" s="7" t="s">
        <v>1</v>
      </c>
      <c r="B8" s="18">
        <v>3724.43644337934</v>
      </c>
      <c r="C8" s="102">
        <f aca="true" t="shared" si="0" ref="C8:C14">IF(B$39=0,0,(B8/B$39)*100)</f>
        <v>39.0954519790383</v>
      </c>
      <c r="D8" s="91">
        <v>9606.6922883139</v>
      </c>
      <c r="E8" s="102">
        <f aca="true" t="shared" si="1" ref="E8:E14">IF(D$39=0,0,(D8/D$39)*100)</f>
        <v>97.5204486102898</v>
      </c>
      <c r="F8" s="12">
        <f aca="true" t="shared" si="2" ref="F8:F13">B8+D8</f>
        <v>13331.12873169324</v>
      </c>
      <c r="G8" s="124" t="s">
        <v>157</v>
      </c>
    </row>
    <row r="9" spans="1:7" ht="12">
      <c r="A9" s="7" t="s">
        <v>95</v>
      </c>
      <c r="B9" s="18">
        <v>37.981349753468</v>
      </c>
      <c r="C9" s="102">
        <f t="shared" si="0"/>
        <v>0.3986906631271321</v>
      </c>
      <c r="D9" s="91">
        <v>0</v>
      </c>
      <c r="E9" s="102">
        <f t="shared" si="1"/>
        <v>0</v>
      </c>
      <c r="F9" s="12">
        <f t="shared" si="2"/>
        <v>37.981349753468</v>
      </c>
      <c r="G9" s="124" t="s">
        <v>157</v>
      </c>
    </row>
    <row r="10" spans="1:7" ht="12">
      <c r="A10" s="7" t="s">
        <v>96</v>
      </c>
      <c r="B10" s="18">
        <v>47.9747444345306</v>
      </c>
      <c r="C10" s="102">
        <f t="shared" si="0"/>
        <v>0.5035914414866532</v>
      </c>
      <c r="D10" s="91">
        <v>11.0150430755221</v>
      </c>
      <c r="E10" s="102">
        <f t="shared" si="1"/>
        <v>0.11181704482127387</v>
      </c>
      <c r="F10" s="12">
        <f t="shared" si="2"/>
        <v>58.9897875100527</v>
      </c>
      <c r="G10" s="124" t="s">
        <v>157</v>
      </c>
    </row>
    <row r="11" spans="1:7" ht="12">
      <c r="A11" s="7" t="s">
        <v>94</v>
      </c>
      <c r="B11" s="18">
        <v>114.252889131651</v>
      </c>
      <c r="C11" s="102">
        <f t="shared" si="0"/>
        <v>1.1993138850451046</v>
      </c>
      <c r="D11" s="91">
        <v>0.999306197964847</v>
      </c>
      <c r="E11" s="102">
        <f t="shared" si="1"/>
        <v>0.01014426045925524</v>
      </c>
      <c r="F11" s="12">
        <f t="shared" si="2"/>
        <v>115.25219532961584</v>
      </c>
      <c r="G11" s="124" t="s">
        <v>157</v>
      </c>
    </row>
    <row r="12" spans="1:7" ht="12">
      <c r="A12" s="7" t="s">
        <v>97</v>
      </c>
      <c r="B12" s="18">
        <v>104.953945917798</v>
      </c>
      <c r="C12" s="102">
        <f t="shared" si="0"/>
        <v>1.101702771686131</v>
      </c>
      <c r="D12" s="91">
        <v>15.9980460879298</v>
      </c>
      <c r="E12" s="102">
        <f t="shared" si="1"/>
        <v>0.16240102051367258</v>
      </c>
      <c r="F12" s="12">
        <f t="shared" si="2"/>
        <v>120.95199200572779</v>
      </c>
      <c r="G12" s="124" t="s">
        <v>157</v>
      </c>
    </row>
    <row r="13" spans="1:7" ht="12">
      <c r="A13" s="7" t="s">
        <v>2</v>
      </c>
      <c r="B13" s="18">
        <v>211.538470350205</v>
      </c>
      <c r="C13" s="102">
        <f t="shared" si="0"/>
        <v>2.2205217447050214</v>
      </c>
      <c r="D13" s="91">
        <v>26.9483780990926</v>
      </c>
      <c r="E13" s="102">
        <f t="shared" si="1"/>
        <v>0.27356116368378763</v>
      </c>
      <c r="F13" s="12">
        <f t="shared" si="2"/>
        <v>238.48684844929758</v>
      </c>
      <c r="G13" s="124" t="s">
        <v>157</v>
      </c>
    </row>
    <row r="14" spans="1:7" ht="12">
      <c r="A14" s="14" t="s">
        <v>3</v>
      </c>
      <c r="B14" s="19">
        <f>SUM(B8:B13)</f>
        <v>4241.137842966993</v>
      </c>
      <c r="C14" s="103">
        <f t="shared" si="0"/>
        <v>44.519272485088344</v>
      </c>
      <c r="D14" s="92">
        <f>SUM(D8:D13)</f>
        <v>9661.653061774408</v>
      </c>
      <c r="E14" s="103">
        <f t="shared" si="1"/>
        <v>98.07837209976779</v>
      </c>
      <c r="F14" s="15">
        <f>SUM(F8:F13)</f>
        <v>13902.790904741403</v>
      </c>
      <c r="G14" s="124" t="s">
        <v>157</v>
      </c>
    </row>
    <row r="15" spans="1:7" ht="6" customHeight="1">
      <c r="A15" s="7"/>
      <c r="B15" s="18"/>
      <c r="C15" s="99"/>
      <c r="D15" s="91"/>
      <c r="E15" s="99"/>
      <c r="F15" s="12"/>
      <c r="G15" s="124" t="s">
        <v>157</v>
      </c>
    </row>
    <row r="16" spans="1:7" ht="12">
      <c r="A16" s="7" t="s">
        <v>4</v>
      </c>
      <c r="B16" s="18">
        <v>3064.55931379085</v>
      </c>
      <c r="C16" s="102">
        <f aca="true" t="shared" si="3" ref="C16:C21">IF(B$39=0,0,(B16/B$39)*100)</f>
        <v>32.16871419626528</v>
      </c>
      <c r="D16" s="91">
        <v>27.054802637647</v>
      </c>
      <c r="E16" s="102">
        <f aca="true" t="shared" si="4" ref="E16:E21">IF(D$39=0,0,(D16/D$39)*100)</f>
        <v>0.274641511469632</v>
      </c>
      <c r="F16" s="12">
        <f>B16+D16</f>
        <v>3091.614116428497</v>
      </c>
      <c r="G16" s="124" t="s">
        <v>157</v>
      </c>
    </row>
    <row r="17" spans="1:7" ht="12">
      <c r="A17" s="7" t="s">
        <v>133</v>
      </c>
      <c r="B17" s="18">
        <v>39.1479658082489</v>
      </c>
      <c r="C17" s="102">
        <f t="shared" si="3"/>
        <v>0.4109366452081898</v>
      </c>
      <c r="D17" s="91">
        <v>7.99955184288661</v>
      </c>
      <c r="E17" s="102">
        <f t="shared" si="4"/>
        <v>0.08120587825515684</v>
      </c>
      <c r="F17" s="12">
        <f>B17+D17</f>
        <v>47.14751765113551</v>
      </c>
      <c r="G17" s="124" t="s">
        <v>157</v>
      </c>
    </row>
    <row r="18" spans="1:7" ht="12">
      <c r="A18" s="7" t="s">
        <v>98</v>
      </c>
      <c r="B18" s="18">
        <v>5.97673278670345</v>
      </c>
      <c r="C18" s="102">
        <f t="shared" si="3"/>
        <v>0.06273783247650107</v>
      </c>
      <c r="D18" s="91">
        <v>0</v>
      </c>
      <c r="E18" s="102">
        <f t="shared" si="4"/>
        <v>0</v>
      </c>
      <c r="F18" s="12">
        <f>B18+D18</f>
        <v>5.97673278670345</v>
      </c>
      <c r="G18" s="124" t="s">
        <v>157</v>
      </c>
    </row>
    <row r="19" spans="1:7" ht="12">
      <c r="A19" s="7" t="s">
        <v>99</v>
      </c>
      <c r="B19" s="18">
        <v>48.1996903801629</v>
      </c>
      <c r="C19" s="102">
        <f t="shared" si="3"/>
        <v>0.5059527016528671</v>
      </c>
      <c r="D19" s="91">
        <v>0</v>
      </c>
      <c r="E19" s="102">
        <f t="shared" si="4"/>
        <v>0</v>
      </c>
      <c r="F19" s="12">
        <f>B19+D19</f>
        <v>48.1996903801629</v>
      </c>
      <c r="G19" s="124" t="s">
        <v>157</v>
      </c>
    </row>
    <row r="20" spans="1:7" ht="12">
      <c r="A20" s="7" t="s">
        <v>5</v>
      </c>
      <c r="B20" s="18">
        <v>103.06200848177</v>
      </c>
      <c r="C20" s="102">
        <f t="shared" si="3"/>
        <v>1.0818430827635122</v>
      </c>
      <c r="D20" s="91">
        <v>28.9745189534157</v>
      </c>
      <c r="E20" s="102">
        <f t="shared" si="4"/>
        <v>0.2941291343370773</v>
      </c>
      <c r="F20" s="12">
        <f>B20+D20</f>
        <v>132.0365274351857</v>
      </c>
      <c r="G20" s="124" t="s">
        <v>157</v>
      </c>
    </row>
    <row r="21" spans="1:7" ht="12">
      <c r="A21" s="14" t="s">
        <v>6</v>
      </c>
      <c r="B21" s="19">
        <f>SUM(B16:B20)</f>
        <v>3260.9457112477353</v>
      </c>
      <c r="C21" s="103">
        <f t="shared" si="3"/>
        <v>34.230184458366345</v>
      </c>
      <c r="D21" s="92">
        <f>SUM(D16:D20)</f>
        <v>64.02887343394931</v>
      </c>
      <c r="E21" s="103">
        <f t="shared" si="4"/>
        <v>0.6499765240618661</v>
      </c>
      <c r="F21" s="15">
        <f>SUM(F16:F20)</f>
        <v>3324.974584681684</v>
      </c>
      <c r="G21" s="124" t="s">
        <v>157</v>
      </c>
    </row>
    <row r="22" spans="1:7" ht="6" customHeight="1">
      <c r="A22" s="7"/>
      <c r="B22" s="18"/>
      <c r="C22" s="99"/>
      <c r="D22" s="91"/>
      <c r="E22" s="99"/>
      <c r="F22" s="12"/>
      <c r="G22" s="124" t="s">
        <v>157</v>
      </c>
    </row>
    <row r="23" spans="1:7" ht="12">
      <c r="A23" s="14" t="s">
        <v>7</v>
      </c>
      <c r="B23" s="19">
        <v>28.0467481065877</v>
      </c>
      <c r="C23" s="103">
        <f>IF(B$39=0,0,(B23/B$39)*100)</f>
        <v>0.2944070359204147</v>
      </c>
      <c r="D23" s="92">
        <v>3.99941315891395</v>
      </c>
      <c r="E23" s="103">
        <f>IF(D$39=0,0,(D23/D$39)*100)</f>
        <v>0.04059925661506111</v>
      </c>
      <c r="F23" s="15">
        <f>B23+D23</f>
        <v>32.04616126550165</v>
      </c>
      <c r="G23" s="124" t="s">
        <v>157</v>
      </c>
    </row>
    <row r="24" spans="1:7" ht="6" customHeight="1">
      <c r="A24" s="7"/>
      <c r="B24" s="18"/>
      <c r="C24" s="99"/>
      <c r="D24" s="91"/>
      <c r="E24" s="99"/>
      <c r="F24" s="12"/>
      <c r="G24" s="124" t="s">
        <v>157</v>
      </c>
    </row>
    <row r="25" spans="1:7" ht="12">
      <c r="A25" s="7" t="s">
        <v>8</v>
      </c>
      <c r="B25" s="18">
        <v>64.0324119009594</v>
      </c>
      <c r="C25" s="102">
        <f>IF(B$39=0,0,(B25/B$39)*100)</f>
        <v>0.6721489606906915</v>
      </c>
      <c r="D25" s="91">
        <v>1.99959851047386</v>
      </c>
      <c r="E25" s="102">
        <f>IF(D$39=0,0,(D25/D$39)*100)</f>
        <v>0.02029853126648896</v>
      </c>
      <c r="F25" s="12">
        <f>B25+D25</f>
        <v>66.03201041143326</v>
      </c>
      <c r="G25" s="124" t="s">
        <v>157</v>
      </c>
    </row>
    <row r="26" spans="1:7" ht="12">
      <c r="A26" s="7" t="s">
        <v>103</v>
      </c>
      <c r="B26" s="18">
        <v>77.9080291340686</v>
      </c>
      <c r="C26" s="102">
        <f>IF(B$39=0,0,(B26/B$39)*100)</f>
        <v>0.8178014736180775</v>
      </c>
      <c r="D26" s="91">
        <v>2.99612624206438</v>
      </c>
      <c r="E26" s="102">
        <f>IF(D$39=0,0,(D26/D$39)*100)</f>
        <v>0.030414586670440977</v>
      </c>
      <c r="F26" s="12">
        <f>B26+D26</f>
        <v>80.90415537613298</v>
      </c>
      <c r="G26" s="124" t="s">
        <v>157</v>
      </c>
    </row>
    <row r="27" spans="1:7" ht="12">
      <c r="A27" s="7" t="s">
        <v>104</v>
      </c>
      <c r="B27" s="18">
        <v>4.98676750095165</v>
      </c>
      <c r="C27" s="102">
        <f>IF(B$39=0,0,(B27/B$39)*100)</f>
        <v>0.052346155540028125</v>
      </c>
      <c r="D27" s="91">
        <v>1.0098493626883</v>
      </c>
      <c r="E27" s="102">
        <f>IF(D$39=0,0,(D27/D$39)*100)</f>
        <v>0.010251287323731172</v>
      </c>
      <c r="F27" s="12">
        <f>B27+D27</f>
        <v>5.99661686363995</v>
      </c>
      <c r="G27" s="124" t="s">
        <v>157</v>
      </c>
    </row>
    <row r="28" spans="1:7" ht="12">
      <c r="A28" s="7" t="s">
        <v>18</v>
      </c>
      <c r="B28" s="18">
        <v>43.1150297088149</v>
      </c>
      <c r="C28" s="102">
        <f>IF(B$39=0,0,(B28/B$39)*100)</f>
        <v>0.4525789603826248</v>
      </c>
      <c r="D28" s="91">
        <v>0</v>
      </c>
      <c r="E28" s="102">
        <f>IF(D$39=0,0,(D28/D$39)*100)</f>
        <v>0</v>
      </c>
      <c r="F28" s="12">
        <f>B28+D28</f>
        <v>43.1150297088149</v>
      </c>
      <c r="G28" s="124" t="s">
        <v>157</v>
      </c>
    </row>
    <row r="29" spans="1:7" ht="12">
      <c r="A29" s="14" t="s">
        <v>9</v>
      </c>
      <c r="B29" s="19">
        <f>SUM(B25:B28)</f>
        <v>190.0422382447946</v>
      </c>
      <c r="C29" s="103">
        <f>IF(B$39=0,0,(B29/B$39)*100)</f>
        <v>1.9948755502314224</v>
      </c>
      <c r="D29" s="92">
        <f>SUM(D25:D28)</f>
        <v>6.00557411522654</v>
      </c>
      <c r="E29" s="103">
        <f>IF(D$39=0,0,(D29/D$39)*100)</f>
        <v>0.0609644052606611</v>
      </c>
      <c r="F29" s="15">
        <f>SUM(F25:F28)</f>
        <v>196.0478123600211</v>
      </c>
      <c r="G29" s="124" t="s">
        <v>157</v>
      </c>
    </row>
    <row r="30" spans="1:7" ht="6" customHeight="1">
      <c r="A30" s="7"/>
      <c r="B30" s="18"/>
      <c r="C30" s="99"/>
      <c r="D30" s="91"/>
      <c r="E30" s="99"/>
      <c r="F30" s="12"/>
      <c r="G30" s="124" t="s">
        <v>157</v>
      </c>
    </row>
    <row r="31" spans="1:7" ht="12">
      <c r="A31" s="7" t="s">
        <v>59</v>
      </c>
      <c r="B31" s="18">
        <v>443.923046982332</v>
      </c>
      <c r="C31" s="102">
        <f>IF(B$39=0,0,(B31/B$39)*100)</f>
        <v>4.659865305672622</v>
      </c>
      <c r="D31" s="91">
        <v>18.0406156098104</v>
      </c>
      <c r="E31" s="102">
        <f>IF(D$39=0,0,(D31/D$39)*100)</f>
        <v>0.18313576355668743</v>
      </c>
      <c r="F31" s="12">
        <f>B31+D31</f>
        <v>461.9636625921424</v>
      </c>
      <c r="G31" s="124" t="s">
        <v>157</v>
      </c>
    </row>
    <row r="32" spans="1:7" ht="12">
      <c r="A32" s="7" t="s">
        <v>56</v>
      </c>
      <c r="B32" s="18">
        <v>182.076429232404</v>
      </c>
      <c r="C32" s="102">
        <f>IF(B$39=0,0,(B32/B$39)*100)</f>
        <v>1.9112583618453223</v>
      </c>
      <c r="D32" s="91">
        <v>52.235333368097</v>
      </c>
      <c r="E32" s="102">
        <f>IF(D$39=0,0,(D32/D$39)*100)</f>
        <v>0.530256720053529</v>
      </c>
      <c r="F32" s="12">
        <f>B32+D32</f>
        <v>234.311762600501</v>
      </c>
      <c r="G32" s="124" t="s">
        <v>157</v>
      </c>
    </row>
    <row r="33" spans="1:7" ht="12">
      <c r="A33" s="7" t="s">
        <v>57</v>
      </c>
      <c r="B33" s="18">
        <v>1070.94879964405</v>
      </c>
      <c r="C33" s="102">
        <f>IF(B$39=0,0,(B33/B$39)*100)</f>
        <v>11.24176180880212</v>
      </c>
      <c r="D33" s="91">
        <v>34.0011824898535</v>
      </c>
      <c r="E33" s="102">
        <f>IF(D$39=0,0,(D33/D$39)*100)</f>
        <v>0.34515632125787715</v>
      </c>
      <c r="F33" s="12">
        <f>B33+D33</f>
        <v>1104.9499821339036</v>
      </c>
      <c r="G33" s="124" t="s">
        <v>157</v>
      </c>
    </row>
    <row r="34" spans="1:7" ht="12">
      <c r="A34" s="7" t="s">
        <v>143</v>
      </c>
      <c r="B34" s="18">
        <v>109.400184985346</v>
      </c>
      <c r="C34" s="102">
        <f>IF(B$39=0,0,(B34/B$39)*100)</f>
        <v>1.148374994073399</v>
      </c>
      <c r="D34" s="91">
        <v>10.9876440921311</v>
      </c>
      <c r="E34" s="102">
        <f>IF(D$39=0,0,(D34/D$39)*100)</f>
        <v>0.11153890942653384</v>
      </c>
      <c r="F34" s="12">
        <f>B34+D34</f>
        <v>120.38782907747711</v>
      </c>
      <c r="G34" s="124" t="s">
        <v>157</v>
      </c>
    </row>
    <row r="35" spans="1:7" ht="12">
      <c r="A35" s="14" t="s">
        <v>11</v>
      </c>
      <c r="B35" s="19">
        <f>SUM(B31:B34)</f>
        <v>1806.348460844132</v>
      </c>
      <c r="C35" s="103">
        <f>IF(B$39=0,0,(B35/B$39)*100)</f>
        <v>18.961260470393466</v>
      </c>
      <c r="D35" s="92">
        <f>SUM(D31:D34)</f>
        <v>115.26477555989202</v>
      </c>
      <c r="E35" s="103">
        <f>IF(D$39=0,0,(D35/D$39)*100)</f>
        <v>1.1700877142946275</v>
      </c>
      <c r="F35" s="15">
        <f>SUM(F31:F34)</f>
        <v>1921.6132364040243</v>
      </c>
      <c r="G35" s="124" t="s">
        <v>157</v>
      </c>
    </row>
    <row r="36" spans="1:7" ht="6" customHeight="1">
      <c r="A36" s="7"/>
      <c r="B36" s="18"/>
      <c r="C36" s="99"/>
      <c r="D36" s="91"/>
      <c r="E36" s="99"/>
      <c r="F36" s="12"/>
      <c r="G36" s="124" t="s">
        <v>157</v>
      </c>
    </row>
    <row r="37" spans="1:7" ht="12">
      <c r="A37" s="14" t="s">
        <v>33</v>
      </c>
      <c r="B37" s="19"/>
      <c r="C37" s="103">
        <f>IF(B$39=0,0,(B37/B$39)*100)</f>
        <v>0</v>
      </c>
      <c r="D37" s="92"/>
      <c r="E37" s="103">
        <f>IF(D$39=0,0,(D37/D$39)*100)</f>
        <v>0</v>
      </c>
      <c r="F37" s="15">
        <f>B37+D37</f>
        <v>0</v>
      </c>
      <c r="G37" s="124" t="s">
        <v>157</v>
      </c>
    </row>
    <row r="38" spans="1:6" ht="6" customHeight="1">
      <c r="A38" s="7"/>
      <c r="B38" s="18"/>
      <c r="C38" s="99"/>
      <c r="D38" s="91"/>
      <c r="E38" s="99"/>
      <c r="F38" s="28"/>
    </row>
    <row r="39" spans="1:6" ht="13.5" thickBot="1">
      <c r="A39" s="8" t="s">
        <v>37</v>
      </c>
      <c r="B39" s="34">
        <f>B14+B21+B23+B29+B35+B37</f>
        <v>9526.521001410243</v>
      </c>
      <c r="C39" s="105">
        <f>IF(B$39=0,0,(B39/B$39)*100)</f>
        <v>100</v>
      </c>
      <c r="D39" s="106">
        <f>D14+D21+D23+D29+D35+D37</f>
        <v>9850.95169804239</v>
      </c>
      <c r="E39" s="110">
        <f>IF(D$39=0,0,(D39/D$39)*100)</f>
        <v>100</v>
      </c>
      <c r="F39" s="13">
        <f>B39+D39</f>
        <v>19377.472699452635</v>
      </c>
    </row>
    <row r="40" spans="2:6" ht="12" customHeight="1">
      <c r="B40" s="3"/>
      <c r="C40" s="3"/>
      <c r="D40" s="3"/>
      <c r="E40" s="3"/>
      <c r="F40" s="3"/>
    </row>
    <row r="41" spans="1:6" ht="12">
      <c r="A41" s="2" t="s">
        <v>152</v>
      </c>
      <c r="F41" s="1"/>
    </row>
    <row r="42" spans="7:9" ht="12.75">
      <c r="G42" s="61"/>
      <c r="H42" s="61"/>
      <c r="I42" s="61"/>
    </row>
    <row r="43" spans="7:9" ht="12.75">
      <c r="G43" s="61"/>
      <c r="H43" s="61"/>
      <c r="I43" s="61"/>
    </row>
    <row r="44" spans="7:9" ht="12.75">
      <c r="G44" s="61"/>
      <c r="H44" s="61"/>
      <c r="I44" s="61"/>
    </row>
    <row r="45" spans="7:9" ht="12.75">
      <c r="G45" s="61"/>
      <c r="H45" s="61"/>
      <c r="I45" s="61"/>
    </row>
    <row r="46" spans="7:9" ht="12.75">
      <c r="G46" s="61"/>
      <c r="H46" s="61"/>
      <c r="I46" s="61"/>
    </row>
    <row r="47" spans="7:9" ht="12.75">
      <c r="G47" s="61"/>
      <c r="H47" s="61"/>
      <c r="I47" s="61"/>
    </row>
    <row r="48" spans="7:9" ht="12.75">
      <c r="G48" s="61"/>
      <c r="H48" s="61"/>
      <c r="I48" s="61"/>
    </row>
    <row r="49" spans="7:9" ht="12.75">
      <c r="G49" s="61"/>
      <c r="H49" s="61"/>
      <c r="I49" s="61"/>
    </row>
    <row r="50" spans="7:9" ht="12.75">
      <c r="G50" s="61"/>
      <c r="H50" s="61"/>
      <c r="I50" s="61"/>
    </row>
    <row r="51" spans="7:9" ht="12.75">
      <c r="G51" s="61"/>
      <c r="H51" s="61"/>
      <c r="I51" s="61"/>
    </row>
    <row r="52" spans="7:9" ht="12.75">
      <c r="G52" s="61"/>
      <c r="H52" s="61"/>
      <c r="I52" s="61"/>
    </row>
    <row r="53" spans="7:9" ht="12.75">
      <c r="G53" s="61"/>
      <c r="H53" s="61"/>
      <c r="I53" s="61"/>
    </row>
    <row r="54" spans="7:9" ht="12.75">
      <c r="G54" s="61"/>
      <c r="H54" s="61"/>
      <c r="I54" s="61"/>
    </row>
    <row r="55" spans="7:9" ht="12.75">
      <c r="G55" s="61"/>
      <c r="H55" s="61"/>
      <c r="I55" s="61"/>
    </row>
    <row r="56" spans="7:9" ht="12.75">
      <c r="G56" s="61"/>
      <c r="H56" s="61"/>
      <c r="I56" s="61"/>
    </row>
    <row r="57" spans="7:9" ht="12.75">
      <c r="G57" s="61"/>
      <c r="H57" s="61"/>
      <c r="I57" s="61"/>
    </row>
    <row r="58" spans="7:9" ht="12.75">
      <c r="G58" s="61"/>
      <c r="H58" s="61"/>
      <c r="I58" s="61"/>
    </row>
    <row r="59" spans="7:9" ht="12.75">
      <c r="G59" s="61"/>
      <c r="H59" s="61"/>
      <c r="I59" s="61"/>
    </row>
    <row r="60" spans="7:9" ht="12.75">
      <c r="G60" s="61"/>
      <c r="H60" s="61"/>
      <c r="I60" s="61"/>
    </row>
    <row r="61" spans="7:9" ht="12.75">
      <c r="G61" s="61"/>
      <c r="H61" s="61"/>
      <c r="I61" s="61"/>
    </row>
    <row r="62" spans="7:9" ht="12.75">
      <c r="G62" s="61"/>
      <c r="H62" s="61"/>
      <c r="I62" s="61"/>
    </row>
    <row r="63" spans="7:9" ht="12.75">
      <c r="G63" s="61"/>
      <c r="H63" s="61"/>
      <c r="I63" s="61"/>
    </row>
    <row r="64" spans="7:9" ht="12.75">
      <c r="G64" s="61"/>
      <c r="H64" s="61"/>
      <c r="I64" s="61"/>
    </row>
    <row r="65" spans="7:9" ht="12.75">
      <c r="G65" s="61"/>
      <c r="H65" s="61"/>
      <c r="I65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3" ht="12.75">
      <c r="A1" s="125" t="str">
        <f>Sommaire!A1</f>
        <v>MARS 2019</v>
      </c>
      <c r="B1" s="51" t="s">
        <v>49</v>
      </c>
      <c r="C1" s="51"/>
    </row>
    <row r="2" ht="12.75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144</v>
      </c>
      <c r="C4" s="96"/>
      <c r="D4" s="88" t="s">
        <v>146</v>
      </c>
      <c r="E4" s="96"/>
      <c r="F4" s="85"/>
    </row>
    <row r="5" spans="1:6" ht="12">
      <c r="A5" s="23" t="s">
        <v>34</v>
      </c>
      <c r="B5" s="17" t="s">
        <v>51</v>
      </c>
      <c r="C5" s="97" t="s">
        <v>145</v>
      </c>
      <c r="D5" s="89" t="s">
        <v>51</v>
      </c>
      <c r="E5" s="97" t="s">
        <v>145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107"/>
      <c r="D7" s="89"/>
      <c r="E7" s="107"/>
      <c r="F7" s="11"/>
    </row>
    <row r="8" spans="1:7" ht="12">
      <c r="A8" s="36" t="s">
        <v>42</v>
      </c>
      <c r="B8" s="18">
        <v>657.598778970295</v>
      </c>
      <c r="C8" s="102">
        <f aca="true" t="shared" si="0" ref="C8:C15">IF(B$17=0,0,(B8/B$17)*100)</f>
        <v>6.902821910254005</v>
      </c>
      <c r="D8" s="91">
        <v>563.251435814386</v>
      </c>
      <c r="E8" s="102">
        <f aca="true" t="shared" si="1" ref="E8:E15">IF(D$17=0,0,(D8/D$17)*100)</f>
        <v>5.717736245994551</v>
      </c>
      <c r="F8" s="12">
        <f aca="true" t="shared" si="2" ref="F8:F15">B8+D8</f>
        <v>1220.8502147846812</v>
      </c>
      <c r="G8" s="124" t="s">
        <v>157</v>
      </c>
    </row>
    <row r="9" spans="1:7" ht="12">
      <c r="A9" s="36" t="s">
        <v>43</v>
      </c>
      <c r="B9" s="18">
        <v>3185.14837267376</v>
      </c>
      <c r="C9" s="102">
        <f t="shared" si="0"/>
        <v>33.43453892771826</v>
      </c>
      <c r="D9" s="91">
        <v>1623.52070874949</v>
      </c>
      <c r="E9" s="102">
        <f t="shared" si="1"/>
        <v>16.480851378777132</v>
      </c>
      <c r="F9" s="12">
        <f t="shared" si="2"/>
        <v>4808.66908142325</v>
      </c>
      <c r="G9" s="124" t="s">
        <v>157</v>
      </c>
    </row>
    <row r="10" spans="1:7" ht="12">
      <c r="A10" s="36" t="s">
        <v>44</v>
      </c>
      <c r="B10" s="18">
        <v>1753.32724070655</v>
      </c>
      <c r="C10" s="102">
        <f t="shared" si="0"/>
        <v>18.404696115685887</v>
      </c>
      <c r="D10" s="91">
        <v>1616.87190156465</v>
      </c>
      <c r="E10" s="102">
        <f t="shared" si="1"/>
        <v>16.413357319435015</v>
      </c>
      <c r="F10" s="12">
        <f t="shared" si="2"/>
        <v>3370.1991422712</v>
      </c>
      <c r="G10" s="124" t="s">
        <v>157</v>
      </c>
    </row>
    <row r="11" spans="1:7" ht="12">
      <c r="A11" s="36" t="s">
        <v>45</v>
      </c>
      <c r="B11" s="18">
        <v>947.805228774062</v>
      </c>
      <c r="C11" s="102">
        <f t="shared" si="0"/>
        <v>9.94912233577983</v>
      </c>
      <c r="D11" s="91">
        <v>1432.79186082571</v>
      </c>
      <c r="E11" s="102">
        <f t="shared" si="1"/>
        <v>14.544704966023103</v>
      </c>
      <c r="F11" s="12">
        <f t="shared" si="2"/>
        <v>2380.597089599772</v>
      </c>
      <c r="G11" s="124" t="s">
        <v>157</v>
      </c>
    </row>
    <row r="12" spans="1:7" ht="12">
      <c r="A12" s="36" t="s">
        <v>46</v>
      </c>
      <c r="B12" s="18">
        <v>1556.47478666167</v>
      </c>
      <c r="C12" s="102">
        <f t="shared" si="0"/>
        <v>16.338333652245776</v>
      </c>
      <c r="D12" s="91">
        <v>1551.64698415445</v>
      </c>
      <c r="E12" s="102">
        <f t="shared" si="1"/>
        <v>15.751239390025598</v>
      </c>
      <c r="F12" s="12">
        <f t="shared" si="2"/>
        <v>3108.12177081612</v>
      </c>
      <c r="G12" s="124" t="s">
        <v>157</v>
      </c>
    </row>
    <row r="13" spans="1:7" ht="12">
      <c r="A13" s="36" t="s">
        <v>47</v>
      </c>
      <c r="B13" s="18">
        <v>693.4092222708</v>
      </c>
      <c r="C13" s="102">
        <f t="shared" si="0"/>
        <v>7.278724543494448</v>
      </c>
      <c r="D13" s="91">
        <v>818.964150717349</v>
      </c>
      <c r="E13" s="102">
        <f t="shared" si="1"/>
        <v>8.313553612084963</v>
      </c>
      <c r="F13" s="12">
        <f t="shared" si="2"/>
        <v>1512.373372988149</v>
      </c>
      <c r="G13" s="124" t="s">
        <v>157</v>
      </c>
    </row>
    <row r="14" spans="1:7" ht="12">
      <c r="A14" s="36" t="s">
        <v>48</v>
      </c>
      <c r="B14" s="18">
        <v>266.949869777709</v>
      </c>
      <c r="C14" s="102">
        <f t="shared" si="0"/>
        <v>2.8021758387788336</v>
      </c>
      <c r="D14" s="91">
        <v>840.388093935993</v>
      </c>
      <c r="E14" s="102">
        <f t="shared" si="1"/>
        <v>8.531034560884066</v>
      </c>
      <c r="F14" s="12">
        <f t="shared" si="2"/>
        <v>1107.337963713702</v>
      </c>
      <c r="G14" s="124" t="s">
        <v>157</v>
      </c>
    </row>
    <row r="15" spans="1:7" ht="12">
      <c r="A15" s="36" t="s">
        <v>54</v>
      </c>
      <c r="B15" s="18">
        <v>465.807501575389</v>
      </c>
      <c r="C15" s="102">
        <f t="shared" si="0"/>
        <v>4.889586676042957</v>
      </c>
      <c r="D15" s="91">
        <v>1403.51656228037</v>
      </c>
      <c r="E15" s="102">
        <f t="shared" si="1"/>
        <v>14.247522526775555</v>
      </c>
      <c r="F15" s="12">
        <f t="shared" si="2"/>
        <v>1869.324063855759</v>
      </c>
      <c r="G15" s="124" t="s">
        <v>157</v>
      </c>
    </row>
    <row r="16" spans="1:6" ht="6" customHeight="1">
      <c r="A16" s="36"/>
      <c r="B16" s="18"/>
      <c r="C16" s="99"/>
      <c r="D16" s="91"/>
      <c r="E16" s="99"/>
      <c r="F16" s="28"/>
    </row>
    <row r="17" spans="1:6" ht="13.5" thickBot="1">
      <c r="A17" s="32" t="s">
        <v>35</v>
      </c>
      <c r="B17" s="20">
        <f>SUM(B8:B15)</f>
        <v>9526.521001410236</v>
      </c>
      <c r="C17" s="110">
        <f>IF(B$17=0,0,(B17/B$17)*100)</f>
        <v>100</v>
      </c>
      <c r="D17" s="106">
        <f>SUM(D8:D15)</f>
        <v>9850.9516980424</v>
      </c>
      <c r="E17" s="110">
        <f>IF(D$17=0,0,(D17/D$17)*100)</f>
        <v>100</v>
      </c>
      <c r="F17" s="13">
        <f>SUM(F8:F15)</f>
        <v>19377.47269945263</v>
      </c>
    </row>
    <row r="18" spans="2:6" ht="12">
      <c r="B18" s="3"/>
      <c r="C18" s="3"/>
      <c r="D18" s="3"/>
      <c r="E18" s="3"/>
      <c r="F18" s="3"/>
    </row>
    <row r="19" spans="1:6" ht="12">
      <c r="A19" s="2" t="s">
        <v>151</v>
      </c>
      <c r="F19" s="1"/>
    </row>
    <row r="22" spans="7:9" ht="12.75">
      <c r="G22" s="61"/>
      <c r="H22" s="61"/>
      <c r="I22" s="61"/>
    </row>
    <row r="23" spans="7:9" ht="12.75">
      <c r="G23" s="61"/>
      <c r="H23" s="61"/>
      <c r="I23" s="61"/>
    </row>
    <row r="24" spans="7:9" ht="12.75">
      <c r="G24" s="61"/>
      <c r="H24" s="61"/>
      <c r="I24" s="61"/>
    </row>
    <row r="25" spans="7:9" ht="12.75">
      <c r="G25" s="61"/>
      <c r="H25" s="61"/>
      <c r="I25" s="61"/>
    </row>
    <row r="26" spans="7:9" ht="12.75">
      <c r="G26" s="61"/>
      <c r="H26" s="61"/>
      <c r="I26" s="61"/>
    </row>
    <row r="27" spans="7:9" ht="12.75">
      <c r="G27" s="61"/>
      <c r="H27" s="61"/>
      <c r="I27" s="61"/>
    </row>
    <row r="28" spans="7:9" ht="12.75">
      <c r="G28" s="61"/>
      <c r="H28" s="61"/>
      <c r="I28" s="61"/>
    </row>
    <row r="29" spans="7:9" ht="12.75">
      <c r="G29" s="61"/>
      <c r="H29" s="61"/>
      <c r="I29" s="61"/>
    </row>
    <row r="30" spans="7:9" ht="12.75">
      <c r="G30" s="61"/>
      <c r="H30" s="61"/>
      <c r="I30" s="61"/>
    </row>
    <row r="31" spans="7:9" ht="12.75">
      <c r="G31" s="61"/>
      <c r="H31" s="61"/>
      <c r="I31" s="61"/>
    </row>
    <row r="32" spans="7:9" ht="12.75">
      <c r="G32" s="61"/>
      <c r="H32" s="61"/>
      <c r="I32" s="61"/>
    </row>
    <row r="33" spans="7:9" ht="12.75">
      <c r="G33" s="61"/>
      <c r="H33" s="61"/>
      <c r="I33" s="61"/>
    </row>
    <row r="34" spans="7:9" ht="12.75">
      <c r="G34" s="61"/>
      <c r="H34" s="61"/>
      <c r="I34" s="61"/>
    </row>
    <row r="35" spans="7:9" ht="12.75">
      <c r="G35" s="61"/>
      <c r="H35" s="61"/>
      <c r="I35" s="61"/>
    </row>
    <row r="36" spans="7:9" ht="12.75">
      <c r="G36" s="61"/>
      <c r="H36" s="61"/>
      <c r="I36" s="61"/>
    </row>
    <row r="37" spans="7:9" ht="12.75">
      <c r="G37" s="61"/>
      <c r="H37" s="61"/>
      <c r="I37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3" ht="12.75">
      <c r="A1" s="125" t="str">
        <f>Sommaire!A1</f>
        <v>MARS 2019</v>
      </c>
      <c r="B1" s="51" t="s">
        <v>62</v>
      </c>
      <c r="C1" s="51"/>
    </row>
    <row r="2" ht="12.75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144</v>
      </c>
      <c r="C4" s="96"/>
      <c r="D4" s="88" t="s">
        <v>146</v>
      </c>
      <c r="E4" s="96"/>
      <c r="F4" s="85"/>
    </row>
    <row r="5" spans="1:6" ht="12">
      <c r="A5" s="23" t="s">
        <v>61</v>
      </c>
      <c r="B5" s="17" t="s">
        <v>51</v>
      </c>
      <c r="C5" s="97" t="s">
        <v>145</v>
      </c>
      <c r="D5" s="89" t="s">
        <v>51</v>
      </c>
      <c r="E5" s="97" t="s">
        <v>145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107"/>
      <c r="D7" s="89"/>
      <c r="E7" s="107"/>
      <c r="F7" s="11"/>
    </row>
    <row r="8" spans="1:7" ht="12">
      <c r="A8" s="36" t="s">
        <v>38</v>
      </c>
      <c r="B8" s="18">
        <v>6343.79480117505</v>
      </c>
      <c r="C8" s="102">
        <f>IF(B$14=0,0,(B8/B$14)*100)</f>
        <v>62.031091753035724</v>
      </c>
      <c r="D8" s="91">
        <v>922.800604294647</v>
      </c>
      <c r="E8" s="102">
        <f>IF(D$14=0,0,(D8/D$14)*100)</f>
        <v>9.214802718942092</v>
      </c>
      <c r="F8" s="12">
        <f>SUM(B8:D8)</f>
        <v>7328.626497222734</v>
      </c>
      <c r="G8" s="124" t="s">
        <v>157</v>
      </c>
    </row>
    <row r="9" spans="1:7" ht="12">
      <c r="A9" s="36" t="s">
        <v>39</v>
      </c>
      <c r="B9" s="18">
        <v>1421.27162717957</v>
      </c>
      <c r="C9" s="102">
        <f>IF(B$14=0,0,(B9/B$14)*100)</f>
        <v>13.897522456942019</v>
      </c>
      <c r="D9" s="91">
        <v>96.5562794751361</v>
      </c>
      <c r="E9" s="102">
        <f>IF(D$14=0,0,(D9/D$14)*100)</f>
        <v>0.964181278704845</v>
      </c>
      <c r="F9" s="12">
        <f>SUM(B9:D9)</f>
        <v>1531.725429111648</v>
      </c>
      <c r="G9" s="124" t="s">
        <v>157</v>
      </c>
    </row>
    <row r="10" spans="1:7" ht="12">
      <c r="A10" s="36" t="s">
        <v>60</v>
      </c>
      <c r="B10" s="18">
        <v>1586.13127640359</v>
      </c>
      <c r="C10" s="102">
        <f>IF(B$14=0,0,(B10/B$14)*100)</f>
        <v>15.509558209658081</v>
      </c>
      <c r="D10" s="91">
        <v>350.077013566585</v>
      </c>
      <c r="E10" s="102">
        <f>IF(D$14=0,0,(D10/D$14)*100)</f>
        <v>3.495761274363534</v>
      </c>
      <c r="F10" s="12">
        <f>SUM(B10:D10)</f>
        <v>1951.717848179833</v>
      </c>
      <c r="G10" s="124" t="s">
        <v>157</v>
      </c>
    </row>
    <row r="11" spans="1:7" ht="12">
      <c r="A11" s="36" t="s">
        <v>40</v>
      </c>
      <c r="B11" s="18">
        <v>875.60086011566</v>
      </c>
      <c r="C11" s="102">
        <f>IF(B$14=0,0,(B11/B$14)*100)</f>
        <v>8.56182758036419</v>
      </c>
      <c r="D11" s="91">
        <v>8644.89448755378</v>
      </c>
      <c r="E11" s="102">
        <f>IF(D$14=0,0,(D11/D$14)*100)</f>
        <v>86.32525472798953</v>
      </c>
      <c r="F11" s="12">
        <f>SUM(B11:D11)</f>
        <v>9529.057175249804</v>
      </c>
      <c r="G11" s="124" t="s">
        <v>157</v>
      </c>
    </row>
    <row r="12" spans="1:7" ht="12">
      <c r="A12" s="36" t="s">
        <v>30</v>
      </c>
      <c r="B12" s="18"/>
      <c r="C12" s="102">
        <f>IF(B$14=0,0,(B12/B$14)*100)</f>
        <v>0</v>
      </c>
      <c r="D12" s="91"/>
      <c r="E12" s="102">
        <f>IF(D$14=0,0,(D12/D$14)*100)</f>
        <v>0</v>
      </c>
      <c r="F12" s="12">
        <f>SUM(B12:D12)</f>
        <v>0</v>
      </c>
      <c r="G12" s="124" t="s">
        <v>157</v>
      </c>
    </row>
    <row r="13" spans="1:6" ht="6" customHeight="1">
      <c r="A13" s="36"/>
      <c r="B13" s="18"/>
      <c r="C13" s="99"/>
      <c r="D13" s="91"/>
      <c r="E13" s="99"/>
      <c r="F13" s="28"/>
    </row>
    <row r="14" spans="1:6" ht="13.5" thickBot="1">
      <c r="A14" s="32" t="s">
        <v>41</v>
      </c>
      <c r="B14" s="20">
        <f>SUM(B8:B12)</f>
        <v>10226.798564873869</v>
      </c>
      <c r="C14" s="110">
        <f>IF(B$14=0,0,(B14/B$14)*100)</f>
        <v>100</v>
      </c>
      <c r="D14" s="106">
        <f>SUM(D8:D12)</f>
        <v>10014.328384890148</v>
      </c>
      <c r="E14" s="110">
        <f>IF(D$14=0,0,(D14/D$14)*100)</f>
        <v>100</v>
      </c>
      <c r="F14" s="13">
        <f>SUM(F8:F12)</f>
        <v>20341.126949764017</v>
      </c>
    </row>
    <row r="15" spans="2:6" ht="12">
      <c r="B15" s="3"/>
      <c r="C15" s="3"/>
      <c r="D15" s="3"/>
      <c r="E15" s="3"/>
      <c r="F15" s="3"/>
    </row>
    <row r="16" spans="1:6" ht="12">
      <c r="A16" s="2" t="s">
        <v>152</v>
      </c>
      <c r="F16" s="1"/>
    </row>
    <row r="17" ht="12">
      <c r="A17" s="2" t="s">
        <v>154</v>
      </c>
    </row>
    <row r="19" spans="6:8" ht="12.75">
      <c r="F19" s="61"/>
      <c r="G19" s="61"/>
      <c r="H19" s="61"/>
    </row>
    <row r="20" spans="6:8" ht="12.75">
      <c r="F20" s="61"/>
      <c r="G20" s="61"/>
      <c r="H20" s="61"/>
    </row>
    <row r="21" spans="2:5" ht="12.75">
      <c r="B21" s="61"/>
      <c r="C21" s="61"/>
      <c r="D21" s="61"/>
      <c r="E21" s="61"/>
    </row>
    <row r="22" spans="2:5" ht="12.75">
      <c r="B22" s="61"/>
      <c r="C22" s="61"/>
      <c r="D22" s="61"/>
      <c r="E22" s="61"/>
    </row>
    <row r="23" spans="2:5" ht="12.75">
      <c r="B23" s="61"/>
      <c r="C23" s="61"/>
      <c r="D23" s="61"/>
      <c r="E23" s="61"/>
    </row>
    <row r="24" spans="2:5" ht="12.75">
      <c r="B24" s="61"/>
      <c r="C24" s="61"/>
      <c r="D24" s="61"/>
      <c r="E24" s="61"/>
    </row>
    <row r="25" spans="2:5" ht="12.75">
      <c r="B25" s="61"/>
      <c r="C25" s="61"/>
      <c r="D25" s="61"/>
      <c r="E25" s="61"/>
    </row>
    <row r="26" spans="2:5" ht="12.75">
      <c r="B26" s="61"/>
      <c r="C26" s="61"/>
      <c r="D26" s="61"/>
      <c r="E26" s="61"/>
    </row>
    <row r="27" spans="2:5" ht="12.75">
      <c r="B27" s="61"/>
      <c r="C27" s="61"/>
      <c r="D27" s="61"/>
      <c r="E27" s="61"/>
    </row>
    <row r="28" spans="2:5" ht="12.75">
      <c r="B28" s="61"/>
      <c r="C28" s="61"/>
      <c r="D28" s="61"/>
      <c r="E28" s="61"/>
    </row>
    <row r="29" spans="2:5" ht="12.75">
      <c r="B29" s="61"/>
      <c r="C29" s="61"/>
      <c r="D29" s="61"/>
      <c r="E29" s="61"/>
    </row>
    <row r="30" spans="2:5" ht="12.75">
      <c r="B30" s="61"/>
      <c r="C30" s="61"/>
      <c r="D30" s="61"/>
      <c r="E30" s="61"/>
    </row>
    <row r="31" spans="6:8" ht="12.75">
      <c r="F31" s="61"/>
      <c r="G31" s="61"/>
      <c r="H31" s="61"/>
    </row>
    <row r="32" spans="6:8" ht="12.75">
      <c r="F32" s="61"/>
      <c r="G32" s="61"/>
      <c r="H32" s="61"/>
    </row>
    <row r="33" spans="6:8" ht="12.75">
      <c r="F33" s="61"/>
      <c r="G33" s="61"/>
      <c r="H33" s="61"/>
    </row>
    <row r="34" spans="6:8" ht="12.75">
      <c r="F34" s="61"/>
      <c r="G34" s="61"/>
      <c r="H34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showGridLines="0" showZeros="0" zoomScalePageLayoutView="0" workbookViewId="0" topLeftCell="A1">
      <selection activeCell="A1" sqref="A1"/>
    </sheetView>
  </sheetViews>
  <sheetFormatPr defaultColWidth="11.57421875" defaultRowHeight="12.75"/>
  <cols>
    <col min="1" max="1" width="33.00390625" style="2" customWidth="1"/>
    <col min="2" max="6" width="12.7109375" style="2" customWidth="1"/>
    <col min="7" max="16384" width="11.57421875" style="2" customWidth="1"/>
  </cols>
  <sheetData>
    <row r="1" spans="1:5" ht="12.75">
      <c r="A1" s="125" t="str">
        <f>Sommaire!A1</f>
        <v>MARS 2019</v>
      </c>
      <c r="B1" s="51" t="s">
        <v>153</v>
      </c>
      <c r="C1" s="51"/>
      <c r="D1" s="81"/>
      <c r="E1" s="81"/>
    </row>
    <row r="2" ht="12.75" thickBot="1"/>
    <row r="3" spans="1:6" ht="6" customHeight="1">
      <c r="A3" s="6"/>
      <c r="B3" s="86"/>
      <c r="C3" s="95"/>
      <c r="D3" s="4"/>
      <c r="E3" s="95"/>
      <c r="F3" s="5"/>
    </row>
    <row r="4" spans="1:6" ht="12" customHeight="1">
      <c r="A4" s="7"/>
      <c r="B4" s="87" t="s">
        <v>144</v>
      </c>
      <c r="C4" s="96"/>
      <c r="D4" s="88" t="s">
        <v>146</v>
      </c>
      <c r="E4" s="96"/>
      <c r="F4" s="85"/>
    </row>
    <row r="5" spans="1:6" ht="12">
      <c r="A5" s="23" t="s">
        <v>71</v>
      </c>
      <c r="B5" s="17" t="s">
        <v>51</v>
      </c>
      <c r="C5" s="97" t="s">
        <v>145</v>
      </c>
      <c r="D5" s="89" t="s">
        <v>51</v>
      </c>
      <c r="E5" s="97" t="s">
        <v>145</v>
      </c>
      <c r="F5" s="24" t="s">
        <v>16</v>
      </c>
    </row>
    <row r="6" spans="1:6" ht="6" customHeight="1">
      <c r="A6" s="9"/>
      <c r="B6" s="16"/>
      <c r="C6" s="98"/>
      <c r="D6" s="90"/>
      <c r="E6" s="98"/>
      <c r="F6" s="10"/>
    </row>
    <row r="7" spans="1:6" ht="6" customHeight="1">
      <c r="A7" s="7"/>
      <c r="B7" s="17"/>
      <c r="C7" s="107"/>
      <c r="D7" s="89"/>
      <c r="E7" s="107"/>
      <c r="F7" s="11"/>
    </row>
    <row r="8" spans="1:7" ht="12">
      <c r="A8" s="36" t="s">
        <v>69</v>
      </c>
      <c r="B8" s="18">
        <v>6258.05298746634</v>
      </c>
      <c r="C8" s="102">
        <f>IF(B$13=0,0,(B8/B$13)*100)</f>
        <v>65.69085384412571</v>
      </c>
      <c r="D8" s="91">
        <v>466.655706463687</v>
      </c>
      <c r="E8" s="102">
        <f>IF(D$13=0,0,(D8/D$13)*100)</f>
        <v>4.7371636849708905</v>
      </c>
      <c r="F8" s="12">
        <f>B8+D8</f>
        <v>6724.708693930027</v>
      </c>
      <c r="G8" s="124" t="s">
        <v>157</v>
      </c>
    </row>
    <row r="9" spans="1:7" ht="12">
      <c r="A9" s="36" t="s">
        <v>70</v>
      </c>
      <c r="B9" s="18">
        <v>422.575822870196</v>
      </c>
      <c r="C9" s="102">
        <f>IF(B$13=0,0,(B9/B$13)*100)</f>
        <v>4.435783249810093</v>
      </c>
      <c r="D9" s="91">
        <v>183.361634750105</v>
      </c>
      <c r="E9" s="102">
        <f>IF(D$13=0,0,(D9/D$13)*100)</f>
        <v>1.8613595962158995</v>
      </c>
      <c r="F9" s="12">
        <f>B9+D9</f>
        <v>605.9374576203011</v>
      </c>
      <c r="G9" s="124" t="s">
        <v>157</v>
      </c>
    </row>
    <row r="10" spans="1:7" ht="12">
      <c r="A10" s="36" t="s">
        <v>60</v>
      </c>
      <c r="B10" s="18">
        <v>2226.0337825532</v>
      </c>
      <c r="C10" s="102">
        <f>IF(B$13=0,0,(B10/B$13)*100)</f>
        <v>23.36670209642822</v>
      </c>
      <c r="D10" s="91">
        <v>596.529255144542</v>
      </c>
      <c r="E10" s="102">
        <f>IF(D$13=0,0,(D10/D$13)*100)</f>
        <v>6.0555494883107235</v>
      </c>
      <c r="F10" s="12">
        <f>B10+D10</f>
        <v>2822.5630376977424</v>
      </c>
      <c r="G10" s="124" t="s">
        <v>157</v>
      </c>
    </row>
    <row r="11" spans="1:7" ht="12">
      <c r="A11" s="36" t="s">
        <v>30</v>
      </c>
      <c r="B11" s="18">
        <v>619.858408520501</v>
      </c>
      <c r="C11" s="102">
        <f>IF(B$13=0,0,(B11/B$13)*100)</f>
        <v>6.506660809635981</v>
      </c>
      <c r="D11" s="91">
        <v>8604.40510168405</v>
      </c>
      <c r="E11" s="102">
        <f>IF(D$13=0,0,(D11/D$13)*100)</f>
        <v>87.34592723050248</v>
      </c>
      <c r="F11" s="12">
        <f>B11+D11</f>
        <v>9224.26351020455</v>
      </c>
      <c r="G11" s="124" t="s">
        <v>157</v>
      </c>
    </row>
    <row r="12" spans="1:6" ht="6" customHeight="1">
      <c r="A12" s="36"/>
      <c r="B12" s="18"/>
      <c r="C12" s="99"/>
      <c r="D12" s="91"/>
      <c r="E12" s="99"/>
      <c r="F12" s="28"/>
    </row>
    <row r="13" spans="1:6" ht="13.5" thickBot="1">
      <c r="A13" s="32" t="s">
        <v>35</v>
      </c>
      <c r="B13" s="20">
        <f>SUM(B8:B11)</f>
        <v>9526.521001410236</v>
      </c>
      <c r="C13" s="110">
        <f>IF(B$13=0,0,(B13/B$13)*100)</f>
        <v>100</v>
      </c>
      <c r="D13" s="106">
        <f>SUM(D8:D11)</f>
        <v>9850.951698042383</v>
      </c>
      <c r="E13" s="110">
        <f>IF(D$13=0,0,(D13/D$13)*100)</f>
        <v>100</v>
      </c>
      <c r="F13" s="13">
        <f>SUM(F8:F11)</f>
        <v>19377.47269945262</v>
      </c>
    </row>
    <row r="14" spans="2:6" ht="12">
      <c r="B14" s="3"/>
      <c r="C14" s="3"/>
      <c r="D14" s="3"/>
      <c r="E14" s="3"/>
      <c r="F14" s="3"/>
    </row>
    <row r="15" spans="1:6" ht="12">
      <c r="A15" s="2" t="s">
        <v>152</v>
      </c>
      <c r="F15" s="1"/>
    </row>
    <row r="17" spans="7:9" ht="12.75">
      <c r="G17" s="61"/>
      <c r="H17" s="61"/>
      <c r="I17" s="61"/>
    </row>
    <row r="18" spans="7:9" ht="12.75">
      <c r="G18" s="61"/>
      <c r="H18" s="61"/>
      <c r="I18" s="61"/>
    </row>
    <row r="19" spans="7:9" ht="12.75">
      <c r="G19" s="61"/>
      <c r="H19" s="61"/>
      <c r="I19" s="61"/>
    </row>
    <row r="20" spans="7:9" ht="12.75">
      <c r="G20" s="61"/>
      <c r="H20" s="61"/>
      <c r="I20" s="61"/>
    </row>
    <row r="21" spans="7:9" ht="12.75">
      <c r="G21" s="61"/>
      <c r="H21" s="61"/>
      <c r="I21" s="61"/>
    </row>
    <row r="22" spans="7:9" ht="12.75">
      <c r="G22" s="61"/>
      <c r="H22" s="61"/>
      <c r="I22" s="61"/>
    </row>
    <row r="23" spans="7:9" ht="12.75">
      <c r="G23" s="61"/>
      <c r="H23" s="61"/>
      <c r="I23" s="61"/>
    </row>
    <row r="24" spans="7:9" ht="12.75">
      <c r="G24" s="61"/>
      <c r="H24" s="61"/>
      <c r="I24" s="61"/>
    </row>
  </sheetData>
  <sheetProtection/>
  <printOptions horizontalCentered="1"/>
  <pageMargins left="0.7874015748031497" right="0.7874015748031497" top="0.3937007874015748" bottom="0.984251968503937" header="0.5118110236220472" footer="0.5118110236220472"/>
  <pageSetup horizontalDpi="300" verticalDpi="300" orientation="landscape" paperSize="9" scale="80" r:id="rId1"/>
  <headerFooter alignWithMargins="0">
    <oddFooter>&amp;L&amp;8&amp;F &amp;A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Méryle Guiseppi</cp:lastModifiedBy>
  <cp:lastPrinted>2019-06-11T03:52:39Z</cp:lastPrinted>
  <dcterms:created xsi:type="dcterms:W3CDTF">1999-06-22T23:28:10Z</dcterms:created>
  <dcterms:modified xsi:type="dcterms:W3CDTF">2019-06-13T03:12:57Z</dcterms:modified>
  <cp:category/>
  <cp:version/>
  <cp:contentType/>
  <cp:contentStatus/>
</cp:coreProperties>
</file>