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40" yWindow="276" windowWidth="9696" windowHeight="7296" tabRatio="694" activeTab="0"/>
  </bookViews>
  <sheets>
    <sheet name="Sommaire" sheetId="1" r:id="rId1"/>
    <sheet name="Type-Lieu" sheetId="2" r:id="rId2"/>
    <sheet name="Résidence" sheetId="3" r:id="rId3"/>
    <sheet name="Sexe" sheetId="4" r:id="rId4"/>
    <sheet name="Age" sheetId="5" r:id="rId5"/>
    <sheet name="Nationalité" sheetId="6" r:id="rId6"/>
    <sheet name="Durée" sheetId="7" r:id="rId7"/>
    <sheet name="Motif" sheetId="8" r:id="rId8"/>
    <sheet name="Hébergement" sheetId="9" r:id="rId9"/>
    <sheet name="Etude de marché" sheetId="10" r:id="rId10"/>
    <sheet name="1ère Visite" sheetId="11" r:id="rId11"/>
    <sheet name="Mode voyage" sheetId="12" r:id="rId12"/>
    <sheet name="Touristes Résidence-Durée" sheetId="13" r:id="rId13"/>
    <sheet name="Résidents - Pays visité" sheetId="14" r:id="rId14"/>
    <sheet name="Résidents - Pays visité - Durée" sheetId="15" r:id="rId15"/>
  </sheets>
  <definedNames>
    <definedName name="_xlnm.Print_Area" localSheetId="9">'Etude de marché'!$A$1:$I$67</definedName>
    <definedName name="_xlnm.Print_Area" localSheetId="13">'Résidents - Pays visité'!$A$1:$D$60</definedName>
    <definedName name="_xlnm.Print_Area" localSheetId="14">'Résidents - Pays visité - Durée'!$A$1:$D$61</definedName>
    <definedName name="_xlnm.Print_Area" localSheetId="0">'Sommaire'!$A$1:$H$34</definedName>
    <definedName name="_xlnm.Print_Area" localSheetId="12">'Touristes Résidence-Durée'!$A$1:$D$56</definedName>
  </definedNames>
  <calcPr fullCalcOnLoad="1"/>
</workbook>
</file>

<file path=xl/sharedStrings.xml><?xml version="1.0" encoding="utf-8"?>
<sst xmlns="http://schemas.openxmlformats.org/spreadsheetml/2006/main" count="653" uniqueCount="159">
  <si>
    <t>Touristes</t>
  </si>
  <si>
    <t xml:space="preserve"> France</t>
  </si>
  <si>
    <t xml:space="preserve"> Autres pays d'Europe</t>
  </si>
  <si>
    <t xml:space="preserve"> E U R O P E</t>
  </si>
  <si>
    <t xml:space="preserve"> Japon</t>
  </si>
  <si>
    <t xml:space="preserve"> Autres pays d'Asie</t>
  </si>
  <si>
    <t xml:space="preserve"> A S I E</t>
  </si>
  <si>
    <t xml:space="preserve"> A F R I Q U E</t>
  </si>
  <si>
    <t xml:space="preserve"> USA</t>
  </si>
  <si>
    <t xml:space="preserve"> A M E R I Q U E</t>
  </si>
  <si>
    <t xml:space="preserve"> Wallis et Futuna</t>
  </si>
  <si>
    <t xml:space="preserve"> O C E A N I E</t>
  </si>
  <si>
    <t xml:space="preserve"> Polynésie Française</t>
  </si>
  <si>
    <t xml:space="preserve"> Nouvelle Calédonie</t>
  </si>
  <si>
    <t xml:space="preserve"> Indéterminé</t>
  </si>
  <si>
    <t>Résidents</t>
  </si>
  <si>
    <t>ENSEMBLE</t>
  </si>
  <si>
    <t>RESIDENCE</t>
  </si>
  <si>
    <t xml:space="preserve"> Autres pays d'Amérique</t>
  </si>
  <si>
    <t>SEXE</t>
  </si>
  <si>
    <t>TRANCHE D'AGE</t>
  </si>
  <si>
    <t>Moins de 10 ans</t>
  </si>
  <si>
    <t>De 10 à 19 ans</t>
  </si>
  <si>
    <t>De 30 à 39 ans</t>
  </si>
  <si>
    <t>De 40 à 49 ans</t>
  </si>
  <si>
    <t>De 50 à 59 ans</t>
  </si>
  <si>
    <t>De 60 à 69 ans</t>
  </si>
  <si>
    <t>De 70 à 79 ans</t>
  </si>
  <si>
    <t>80 ans et +</t>
  </si>
  <si>
    <t>De 20 à 29 ans</t>
  </si>
  <si>
    <t>Indéterminé</t>
  </si>
  <si>
    <t>NATIONALITE</t>
  </si>
  <si>
    <t>Australie</t>
  </si>
  <si>
    <t xml:space="preserve"> Indéterminée</t>
  </si>
  <si>
    <t>DUREE DE SEJOUR</t>
  </si>
  <si>
    <t>ARRIVEES</t>
  </si>
  <si>
    <t xml:space="preserve">               ARRIVEES PAR SEXE</t>
  </si>
  <si>
    <t xml:space="preserve"> ARRIVEES</t>
  </si>
  <si>
    <t>Vacances</t>
  </si>
  <si>
    <t>Affaires</t>
  </si>
  <si>
    <t>Autres</t>
  </si>
  <si>
    <t>TOTAL MOTIFS INDIQUES</t>
  </si>
  <si>
    <t>De 1 à 3 jours</t>
  </si>
  <si>
    <t>De 4 à 6 jours</t>
  </si>
  <si>
    <t>De 7 à 9 jours</t>
  </si>
  <si>
    <t>De 10 à 14 jours</t>
  </si>
  <si>
    <t>De 15 à 29 jours</t>
  </si>
  <si>
    <t>De 30 à 89 jours</t>
  </si>
  <si>
    <t>Plus de 90 jours</t>
  </si>
  <si>
    <t>ARRIVEES PAR DUREE DE SEJOUR</t>
  </si>
  <si>
    <t>ARRIVEES PAR NATIONALITE</t>
  </si>
  <si>
    <t>Nombre</t>
  </si>
  <si>
    <t>Jours</t>
  </si>
  <si>
    <t>ENQUETE ARRIVEES DES PASSAGERS</t>
  </si>
  <si>
    <t>Indéterminée</t>
  </si>
  <si>
    <t xml:space="preserve"> ARRIVEES PAR LIEU DE RESIDENCE</t>
  </si>
  <si>
    <t xml:space="preserve"> Vanuatu</t>
  </si>
  <si>
    <t xml:space="preserve"> Australie</t>
  </si>
  <si>
    <t>ARRIVEES PAR TRANCHE D'AGE</t>
  </si>
  <si>
    <t xml:space="preserve"> Nouvelle-Zélande</t>
  </si>
  <si>
    <t>Amis, famille</t>
  </si>
  <si>
    <t>MOTIF PRINCIPAL DU SEJOUR</t>
  </si>
  <si>
    <t xml:space="preserve"> ARRIVEES PAR MOTIF PRINCIPAL DU SEJOUR</t>
  </si>
  <si>
    <t xml:space="preserve">                               Première Visite en Nouvelle-Calédonie</t>
  </si>
  <si>
    <t>Oui</t>
  </si>
  <si>
    <t>Non</t>
  </si>
  <si>
    <t>Ensemble</t>
  </si>
  <si>
    <t xml:space="preserve">                  ARRIVEES DE TOURISTES PAR LIEU DE RESIDENCE ET PREMIERE VISITE</t>
  </si>
  <si>
    <t>TOURISTES</t>
  </si>
  <si>
    <t>Hôtel</t>
  </si>
  <si>
    <t>Location</t>
  </si>
  <si>
    <t>PRINCIPAL MODE D'HEBERGEMENT</t>
  </si>
  <si>
    <t>Seul</t>
  </si>
  <si>
    <t>En famille</t>
  </si>
  <si>
    <t>En couple</t>
  </si>
  <si>
    <t xml:space="preserve">                                       ARRIVEES DE TOURISTES PAR LIEU DE RESIDENCE ET MODE DE VOYAGE</t>
  </si>
  <si>
    <t xml:space="preserve">                                                 </t>
  </si>
  <si>
    <t>Mode de voyage</t>
  </si>
  <si>
    <t>PRINCIPAL PAYS VISITE</t>
  </si>
  <si>
    <t xml:space="preserve"> TOURISTES PAR SEXE ET LIEU DE RESIDENCE</t>
  </si>
  <si>
    <t>Japon</t>
  </si>
  <si>
    <t>France</t>
  </si>
  <si>
    <t>Nlle-Zélande</t>
  </si>
  <si>
    <t>Autre</t>
  </si>
  <si>
    <t xml:space="preserve"> TOURISTES</t>
  </si>
  <si>
    <t xml:space="preserve"> TOURISTES PAR TRANCHE D'AGE ET LIEU DE RESIDENCE</t>
  </si>
  <si>
    <t>TOURISTES PAR ETUDE DE MARCHE (SEXE,PROFESSION,MOTIF,AGE)</t>
  </si>
  <si>
    <t>RESIDENTS PAR PRINCIPAL PAYS VISITE ET DUREE DE SEJOUR</t>
  </si>
  <si>
    <t xml:space="preserve">        ARRIVEES DE TOURISTES PAR LIEU DE RESIDENCE ET </t>
  </si>
  <si>
    <t xml:space="preserve">                             DUREE DE SEJOUR MOYENNE</t>
  </si>
  <si>
    <t xml:space="preserve">        ARRIVEES DE RESIDENTS PAR PRINCIPAL PAYS VISITE ET</t>
  </si>
  <si>
    <t xml:space="preserve">                           DUREE DE SEJOUR MOYENNE</t>
  </si>
  <si>
    <t>Homme</t>
  </si>
  <si>
    <t>Femme</t>
  </si>
  <si>
    <t xml:space="preserve"> Allemagne</t>
  </si>
  <si>
    <t xml:space="preserve"> Suisse</t>
  </si>
  <si>
    <t xml:space="preserve"> Italie</t>
  </si>
  <si>
    <t xml:space="preserve"> Grande-Bretagne</t>
  </si>
  <si>
    <t xml:space="preserve"> Hong Kong</t>
  </si>
  <si>
    <t xml:space="preserve"> Corée du Sud</t>
  </si>
  <si>
    <t xml:space="preserve"> Réunion Mayotte</t>
  </si>
  <si>
    <t xml:space="preserve"> Autres pays d'Afrique</t>
  </si>
  <si>
    <t xml:space="preserve"> DOM Caraïbes</t>
  </si>
  <si>
    <t xml:space="preserve"> Canada</t>
  </si>
  <si>
    <t xml:space="preserve"> Argentine</t>
  </si>
  <si>
    <t xml:space="preserve"> OCEANIE FRANCAISE</t>
  </si>
  <si>
    <t xml:space="preserve"> NOUVELLE-ZELANDE</t>
  </si>
  <si>
    <t xml:space="preserve"> VANUATU</t>
  </si>
  <si>
    <t xml:space="preserve"> AUSTRALIE</t>
  </si>
  <si>
    <t xml:space="preserve"> AUTRES PAYS D'OCEANIE</t>
  </si>
  <si>
    <t>LIEU DE DEBARQUEMENT</t>
  </si>
  <si>
    <t>Excursion.</t>
  </si>
  <si>
    <t>Visiteurs</t>
  </si>
  <si>
    <t>Migrants</t>
  </si>
  <si>
    <t>TONTOUTA</t>
  </si>
  <si>
    <t>MAGENTA</t>
  </si>
  <si>
    <t>PORT</t>
  </si>
  <si>
    <t xml:space="preserve">                              ARRIVEES PAR TYPE DE PASSAGERS ET LIEU DE DEBARQUEMENT</t>
  </si>
  <si>
    <t>Avec des amis</t>
  </si>
  <si>
    <t>PASSAGERS PAR TYPE ET LIEU DE DEBARQUEMENT</t>
  </si>
  <si>
    <t>TOURISTES ET RESIDENTS PAR LIEU DE RESIDENCE</t>
  </si>
  <si>
    <t>TOURISTES ET RESIDENTS PAR NATIONALITE</t>
  </si>
  <si>
    <t>TOURISTES ET RESIDENTS PAR DUREE DE SEJOUR</t>
  </si>
  <si>
    <t>TOURISTES ET RESIDENTS PAR MOTIF DE SEJOUR</t>
  </si>
  <si>
    <t>TOURISTES ET RESIDENTS PAR PRINCIPAL MODE D'HEBERGEMENT</t>
  </si>
  <si>
    <t>TOURISTES PAR LIEU DE RESIDENCE ET PREMIERE VISITE</t>
  </si>
  <si>
    <t>TOURISTES PAR LIEU DE RESIDENCE ET MODE DE VOYAGE</t>
  </si>
  <si>
    <t>TOURISTES PAR RESIDENCE ET DUREE DE SEJOUR MOYENNE</t>
  </si>
  <si>
    <t>TOURISTES ET RESIDENTS PAR SEXE</t>
  </si>
  <si>
    <t>TOURISTES ET RESIDENTS PAR TRANCHE D'AGE</t>
  </si>
  <si>
    <t>Touristes *</t>
  </si>
  <si>
    <t>* : Touristes ayant indiqué leur durée de séjour uniquement</t>
  </si>
  <si>
    <t xml:space="preserve">RESIDENTS PAR PRINCIPAL PAYS VISITE </t>
  </si>
  <si>
    <t xml:space="preserve"> Chine</t>
  </si>
  <si>
    <t xml:space="preserve"> Inde</t>
  </si>
  <si>
    <t xml:space="preserve"> Indonésie</t>
  </si>
  <si>
    <t xml:space="preserve"> Singapour</t>
  </si>
  <si>
    <t xml:space="preserve"> Thaïlande</t>
  </si>
  <si>
    <t xml:space="preserve"> Vietnam</t>
  </si>
  <si>
    <t xml:space="preserve"> FIDJI</t>
  </si>
  <si>
    <t xml:space="preserve">ARRIVEES DE RESIDENTS PAR PRINCIPAL PAYS VISITE </t>
  </si>
  <si>
    <t>* : Résidents ayant indiqué leur durée de séjour uniquement</t>
  </si>
  <si>
    <t>Résidents *</t>
  </si>
  <si>
    <t xml:space="preserve"> Autres pays d'Océanie</t>
  </si>
  <si>
    <t xml:space="preserve">                  Touristes</t>
  </si>
  <si>
    <t>%</t>
  </si>
  <si>
    <t xml:space="preserve">                   Résidents</t>
  </si>
  <si>
    <t xml:space="preserve">                       Résidents</t>
  </si>
  <si>
    <t xml:space="preserve"> TOURISTES PAR MOTIF PRINCIPAL DU SEJOUR ET LIEU DE RESIDENCE</t>
  </si>
  <si>
    <t>Etats-Unis</t>
  </si>
  <si>
    <t xml:space="preserve"> TOURISTES PAR MODE D'HEBERGEMENT PRINCIPAL ET LIEU DE RESIDENCE</t>
  </si>
  <si>
    <t>ISEE - Enquête Passagers</t>
  </si>
  <si>
    <t xml:space="preserve">ISEE - Enquête Passagers </t>
  </si>
  <si>
    <t xml:space="preserve"> ARRIVEES PAR MODE D'HEBERGEMENT DANS LE PAYS VISITE</t>
  </si>
  <si>
    <t>NB: Plusieurs motifs peuvent être indiqués par les passagers</t>
  </si>
  <si>
    <t>ISEE - Enquête passagers</t>
  </si>
  <si>
    <t>FÉVRIER 2019</t>
  </si>
  <si>
    <t/>
  </si>
  <si>
    <t>PRINCIPAL MODE D'HEBERGEM.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</si>
</sst>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2"/>
      <name val="Garamond"/>
      <family val="1"/>
    </font>
    <font>
      <i/>
      <sz val="10"/>
      <name val="Garamond"/>
      <family val="1"/>
    </font>
    <font>
      <b/>
      <i/>
      <u val="single"/>
      <sz val="10"/>
      <color indexed="10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/>
      <bottom style="hair"/>
    </border>
    <border>
      <left/>
      <right style="medium"/>
      <top/>
      <bottom style="hair"/>
    </border>
    <border>
      <left style="hair"/>
      <right style="hair"/>
      <top/>
      <bottom style="thin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/>
      <bottom style="medium"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hair"/>
      <right/>
      <top/>
      <bottom style="hair"/>
    </border>
    <border>
      <left style="hair"/>
      <right style="medium"/>
      <top style="hair"/>
      <bottom/>
    </border>
    <border>
      <left style="hair"/>
      <right style="medium"/>
      <top/>
      <bottom style="thin"/>
    </border>
    <border>
      <left style="hair"/>
      <right style="hair"/>
      <top style="hair"/>
      <bottom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hair"/>
      <right style="medium"/>
      <top/>
      <bottom style="medium"/>
    </border>
    <border>
      <left style="hair"/>
      <right/>
      <top/>
      <bottom/>
    </border>
    <border>
      <left/>
      <right/>
      <top/>
      <bottom style="hair"/>
    </border>
    <border>
      <left style="hair"/>
      <right/>
      <top style="hair"/>
      <bottom/>
    </border>
    <border>
      <left style="hair"/>
      <right/>
      <top/>
      <bottom style="thin"/>
    </border>
    <border>
      <left style="hair"/>
      <right/>
      <top/>
      <bottom style="medium"/>
    </border>
    <border>
      <left style="thin"/>
      <right style="hair"/>
      <top style="medium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hair"/>
      <top/>
      <bottom style="medium"/>
    </border>
    <border>
      <left style="thin"/>
      <right/>
      <top style="medium"/>
      <bottom/>
    </border>
    <border>
      <left style="thin"/>
      <right/>
      <top/>
      <bottom style="hair"/>
    </border>
    <border>
      <left/>
      <right style="hair"/>
      <top/>
      <bottom/>
    </border>
    <border>
      <left/>
      <right style="hair"/>
      <top/>
      <bottom style="thin"/>
    </border>
    <border>
      <left/>
      <right style="hair"/>
      <top/>
      <bottom style="hair"/>
    </border>
    <border>
      <left/>
      <right style="hair"/>
      <top/>
      <bottom style="medium"/>
    </border>
    <border>
      <left/>
      <right style="thin"/>
      <top style="medium"/>
      <bottom/>
    </border>
    <border>
      <left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hair"/>
      <right style="thin"/>
      <top/>
      <bottom style="hair"/>
    </border>
    <border>
      <left style="hair"/>
      <right style="thin"/>
      <top/>
      <bottom style="medium"/>
    </border>
    <border>
      <left style="hair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17" fontId="8" fillId="0" borderId="0" xfId="0" applyNumberFormat="1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25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7" fontId="4" fillId="0" borderId="0" xfId="0" applyNumberFormat="1" applyFont="1" applyAlignment="1">
      <alignment/>
    </xf>
    <xf numFmtId="0" fontId="2" fillId="0" borderId="21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/>
    </xf>
    <xf numFmtId="3" fontId="3" fillId="0" borderId="34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164" fontId="3" fillId="0" borderId="31" xfId="0" applyNumberFormat="1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3" fontId="12" fillId="0" borderId="17" xfId="0" applyNumberFormat="1" applyFont="1" applyBorder="1" applyAlignment="1">
      <alignment horizontal="center"/>
    </xf>
    <xf numFmtId="0" fontId="3" fillId="0" borderId="39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0" xfId="0" applyFont="1" applyBorder="1" applyAlignment="1">
      <alignment horizontal="center"/>
    </xf>
    <xf numFmtId="3" fontId="2" fillId="0" borderId="40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3" fontId="4" fillId="0" borderId="42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3" fontId="12" fillId="0" borderId="3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3" fontId="3" fillId="0" borderId="28" xfId="0" applyNumberFormat="1" applyFont="1" applyBorder="1" applyAlignment="1">
      <alignment horizontal="center"/>
    </xf>
    <xf numFmtId="164" fontId="7" fillId="0" borderId="31" xfId="0" applyNumberFormat="1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/>
    </xf>
    <xf numFmtId="3" fontId="3" fillId="0" borderId="45" xfId="0" applyNumberFormat="1" applyFont="1" applyBorder="1" applyAlignment="1">
      <alignment horizontal="center"/>
    </xf>
    <xf numFmtId="3" fontId="4" fillId="0" borderId="47" xfId="0" applyNumberFormat="1" applyFont="1" applyBorder="1" applyAlignment="1">
      <alignment horizontal="center"/>
    </xf>
    <xf numFmtId="3" fontId="7" fillId="0" borderId="45" xfId="0" applyNumberFormat="1" applyFont="1" applyBorder="1" applyAlignment="1">
      <alignment horizontal="center"/>
    </xf>
    <xf numFmtId="3" fontId="4" fillId="0" borderId="48" xfId="0" applyNumberFormat="1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/>
    </xf>
    <xf numFmtId="3" fontId="3" fillId="0" borderId="51" xfId="0" applyNumberFormat="1" applyFont="1" applyBorder="1" applyAlignment="1">
      <alignment horizontal="center"/>
    </xf>
    <xf numFmtId="3" fontId="4" fillId="0" borderId="53" xfId="0" applyNumberFormat="1" applyFont="1" applyBorder="1" applyAlignment="1">
      <alignment horizontal="center"/>
    </xf>
    <xf numFmtId="3" fontId="7" fillId="0" borderId="51" xfId="0" applyNumberFormat="1" applyFont="1" applyBorder="1" applyAlignment="1">
      <alignment horizontal="center"/>
    </xf>
    <xf numFmtId="164" fontId="3" fillId="0" borderId="51" xfId="0" applyNumberFormat="1" applyFont="1" applyBorder="1" applyAlignment="1">
      <alignment horizontal="center"/>
    </xf>
    <xf numFmtId="164" fontId="4" fillId="0" borderId="53" xfId="0" applyNumberFormat="1" applyFont="1" applyBorder="1" applyAlignment="1">
      <alignment horizontal="center"/>
    </xf>
    <xf numFmtId="164" fontId="7" fillId="0" borderId="51" xfId="0" applyNumberFormat="1" applyFont="1" applyBorder="1" applyAlignment="1">
      <alignment horizontal="center"/>
    </xf>
    <xf numFmtId="164" fontId="4" fillId="0" borderId="54" xfId="0" applyNumberFormat="1" applyFont="1" applyBorder="1" applyAlignment="1">
      <alignment horizontal="center"/>
    </xf>
    <xf numFmtId="3" fontId="5" fillId="0" borderId="48" xfId="0" applyNumberFormat="1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165" fontId="3" fillId="0" borderId="51" xfId="0" applyNumberFormat="1" applyFont="1" applyBorder="1" applyAlignment="1">
      <alignment horizontal="center"/>
    </xf>
    <xf numFmtId="165" fontId="5" fillId="0" borderId="54" xfId="0" applyNumberFormat="1" applyFont="1" applyBorder="1" applyAlignment="1">
      <alignment horizontal="center"/>
    </xf>
    <xf numFmtId="164" fontId="5" fillId="0" borderId="54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58" xfId="0" applyFont="1" applyBorder="1" applyAlignment="1">
      <alignment horizontal="left"/>
    </xf>
    <xf numFmtId="0" fontId="2" fillId="0" borderId="41" xfId="0" applyFont="1" applyBorder="1" applyAlignment="1">
      <alignment/>
    </xf>
    <xf numFmtId="3" fontId="4" fillId="0" borderId="59" xfId="0" applyNumberFormat="1" applyFont="1" applyBorder="1" applyAlignment="1">
      <alignment horizontal="center"/>
    </xf>
    <xf numFmtId="3" fontId="7" fillId="0" borderId="40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0" fontId="3" fillId="0" borderId="34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971550</xdr:colOff>
      <xdr:row>27</xdr:row>
      <xdr:rowOff>85725</xdr:rowOff>
    </xdr:from>
    <xdr:to>
      <xdr:col>4</xdr:col>
      <xdr:colOff>123825</xdr:colOff>
      <xdr:row>33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4229100"/>
          <a:ext cx="12382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3" max="3" width="17.140625" style="0" customWidth="1"/>
    <col min="4" max="4" width="14.140625" style="0" customWidth="1"/>
    <col min="5" max="5" width="14.8515625" style="0" customWidth="1"/>
  </cols>
  <sheetData>
    <row r="1" spans="1:5" ht="15">
      <c r="A1" s="126" t="s">
        <v>156</v>
      </c>
      <c r="C1" s="26"/>
      <c r="D1" s="27" t="s">
        <v>53</v>
      </c>
      <c r="E1" s="26"/>
    </row>
    <row r="4" ht="12.75">
      <c r="C4" s="80" t="s">
        <v>119</v>
      </c>
    </row>
    <row r="5" ht="6" customHeight="1">
      <c r="C5" s="80"/>
    </row>
    <row r="6" spans="2:3" ht="12.75">
      <c r="B6" s="25"/>
      <c r="C6" s="80" t="s">
        <v>120</v>
      </c>
    </row>
    <row r="7" spans="2:3" ht="12.75">
      <c r="B7" s="25"/>
      <c r="C7" s="80" t="s">
        <v>128</v>
      </c>
    </row>
    <row r="8" spans="2:3" ht="12.75">
      <c r="B8" s="25"/>
      <c r="C8" s="80" t="s">
        <v>129</v>
      </c>
    </row>
    <row r="9" spans="2:3" ht="12.75">
      <c r="B9" s="25"/>
      <c r="C9" s="80" t="s">
        <v>121</v>
      </c>
    </row>
    <row r="10" spans="2:3" ht="12.75">
      <c r="B10" s="25"/>
      <c r="C10" s="80" t="s">
        <v>122</v>
      </c>
    </row>
    <row r="11" spans="2:3" ht="12.75">
      <c r="B11" s="25"/>
      <c r="C11" s="80" t="s">
        <v>123</v>
      </c>
    </row>
    <row r="12" spans="2:3" ht="12.75">
      <c r="B12" s="25"/>
      <c r="C12" s="80" t="s">
        <v>124</v>
      </c>
    </row>
    <row r="13" spans="2:3" ht="6" customHeight="1">
      <c r="B13" s="25"/>
      <c r="C13" s="80"/>
    </row>
    <row r="14" spans="2:3" ht="12.75">
      <c r="B14" s="25"/>
      <c r="C14" s="80" t="s">
        <v>86</v>
      </c>
    </row>
    <row r="15" spans="2:3" ht="12.75">
      <c r="B15" s="25"/>
      <c r="C15" s="80" t="s">
        <v>125</v>
      </c>
    </row>
    <row r="16" spans="2:3" ht="12.75">
      <c r="B16" s="25"/>
      <c r="C16" s="80" t="s">
        <v>126</v>
      </c>
    </row>
    <row r="17" spans="2:3" ht="12.75">
      <c r="B17" s="25"/>
      <c r="C17" s="80" t="s">
        <v>127</v>
      </c>
    </row>
    <row r="18" spans="2:3" ht="6" customHeight="1">
      <c r="B18" s="25"/>
      <c r="C18" s="80"/>
    </row>
    <row r="19" spans="2:3" ht="12.75">
      <c r="B19" s="25"/>
      <c r="C19" s="80" t="s">
        <v>132</v>
      </c>
    </row>
    <row r="20" ht="12.75">
      <c r="C20" s="80" t="s">
        <v>87</v>
      </c>
    </row>
    <row r="22" ht="12.75">
      <c r="D22" s="63" t="s">
        <v>151</v>
      </c>
    </row>
    <row r="25" ht="12.75">
      <c r="D25" s="29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landscape" paperSize="9" scale="80" r:id="rId2"/>
  <headerFooter alignWithMargins="0">
    <oddFooter>&amp;L&amp;8&amp;F &amp;A 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4"/>
  <sheetViews>
    <sheetView showGridLines="0" showZeros="0" zoomScalePageLayoutView="0" workbookViewId="0" topLeftCell="A10">
      <selection activeCell="H44" sqref="H44"/>
    </sheetView>
  </sheetViews>
  <sheetFormatPr defaultColWidth="11.421875" defaultRowHeight="12.75"/>
  <cols>
    <col min="1" max="1" width="26.57421875" style="2" customWidth="1"/>
    <col min="2" max="8" width="10.7109375" style="2" customWidth="1"/>
    <col min="9" max="16384" width="11.57421875" style="2" customWidth="1"/>
  </cols>
  <sheetData>
    <row r="1" spans="1:6" ht="12.75">
      <c r="A1" s="125" t="str">
        <f>Sommaire!A1</f>
        <v>FÉVRIER 2019</v>
      </c>
      <c r="B1" s="51" t="s">
        <v>79</v>
      </c>
      <c r="C1" s="51"/>
      <c r="D1" s="51"/>
      <c r="E1" s="51"/>
      <c r="F1" s="51"/>
    </row>
    <row r="2" ht="12" thickBot="1"/>
    <row r="3" spans="1:8" ht="6" customHeight="1">
      <c r="A3" s="6"/>
      <c r="B3" s="30"/>
      <c r="C3" s="30"/>
      <c r="D3" s="30"/>
      <c r="E3" s="30"/>
      <c r="F3" s="30"/>
      <c r="G3" s="30"/>
      <c r="H3" s="5"/>
    </row>
    <row r="4" spans="1:8" ht="12">
      <c r="A4" s="23" t="s">
        <v>19</v>
      </c>
      <c r="B4" s="33" t="s">
        <v>81</v>
      </c>
      <c r="C4" s="33" t="s">
        <v>80</v>
      </c>
      <c r="D4" s="33" t="s">
        <v>82</v>
      </c>
      <c r="E4" s="33" t="s">
        <v>32</v>
      </c>
      <c r="F4" s="33" t="s">
        <v>149</v>
      </c>
      <c r="G4" s="33" t="s">
        <v>83</v>
      </c>
      <c r="H4" s="24" t="s">
        <v>16</v>
      </c>
    </row>
    <row r="5" spans="1:8" ht="6" customHeight="1">
      <c r="A5" s="9"/>
      <c r="B5" s="16"/>
      <c r="C5" s="16"/>
      <c r="D5" s="16"/>
      <c r="E5" s="16"/>
      <c r="F5" s="16"/>
      <c r="G5" s="16"/>
      <c r="H5" s="10"/>
    </row>
    <row r="6" spans="1:8" ht="6" customHeight="1">
      <c r="A6" s="7"/>
      <c r="B6" s="17"/>
      <c r="C6" s="17"/>
      <c r="D6" s="17"/>
      <c r="E6" s="17"/>
      <c r="F6" s="17"/>
      <c r="G6" s="17"/>
      <c r="H6" s="11"/>
    </row>
    <row r="7" spans="1:8" ht="12">
      <c r="A7" s="36" t="s">
        <v>92</v>
      </c>
      <c r="B7" s="35">
        <v>1171.50481943462</v>
      </c>
      <c r="C7" s="35">
        <v>834.931059611465</v>
      </c>
      <c r="D7" s="35">
        <v>137.084127514887</v>
      </c>
      <c r="E7" s="35">
        <v>469.863803945482</v>
      </c>
      <c r="F7" s="35">
        <v>20.0464143450574</v>
      </c>
      <c r="G7" s="18">
        <v>1234</v>
      </c>
      <c r="H7" s="12">
        <f>SUM(B7:G7)</f>
        <v>3867.4302248515114</v>
      </c>
    </row>
    <row r="8" spans="1:8" ht="12">
      <c r="A8" s="36" t="s">
        <v>93</v>
      </c>
      <c r="B8" s="35">
        <v>1123.32529273648</v>
      </c>
      <c r="C8" s="35">
        <v>1252.34494492295</v>
      </c>
      <c r="D8" s="35">
        <v>125.097762645012</v>
      </c>
      <c r="E8" s="35">
        <v>399.687466525931</v>
      </c>
      <c r="F8" s="35">
        <v>16.0184880014556</v>
      </c>
      <c r="G8" s="18">
        <v>1041</v>
      </c>
      <c r="H8" s="12">
        <f>SUM(B8:G8)</f>
        <v>3957.473954831829</v>
      </c>
    </row>
    <row r="9" spans="1:8" ht="12">
      <c r="A9" s="36" t="s">
        <v>30</v>
      </c>
      <c r="B9" s="35">
        <v>0</v>
      </c>
      <c r="C9" s="35">
        <v>4.0514400535834</v>
      </c>
      <c r="D9" s="35">
        <v>0</v>
      </c>
      <c r="E9" s="35">
        <v>0</v>
      </c>
      <c r="F9" s="35">
        <v>0</v>
      </c>
      <c r="G9" s="18">
        <v>2</v>
      </c>
      <c r="H9" s="12">
        <f>SUM(B9:G9)</f>
        <v>6.0514400535834</v>
      </c>
    </row>
    <row r="10" spans="1:8" ht="6" customHeight="1">
      <c r="A10" s="36"/>
      <c r="B10" s="17"/>
      <c r="C10" s="17"/>
      <c r="D10" s="17"/>
      <c r="E10" s="17"/>
      <c r="F10" s="17"/>
      <c r="G10" s="17"/>
      <c r="H10" s="11"/>
    </row>
    <row r="11" spans="1:8" ht="13.5" thickBot="1">
      <c r="A11" s="32" t="s">
        <v>84</v>
      </c>
      <c r="B11" s="20">
        <f aca="true" t="shared" si="0" ref="B11:G11">SUM(B7:B9)</f>
        <v>2294.8301121711</v>
      </c>
      <c r="C11" s="20">
        <f t="shared" si="0"/>
        <v>2091.3274445879983</v>
      </c>
      <c r="D11" s="20">
        <f t="shared" si="0"/>
        <v>262.181890159899</v>
      </c>
      <c r="E11" s="20">
        <f t="shared" si="0"/>
        <v>869.551270471413</v>
      </c>
      <c r="F11" s="20">
        <f t="shared" si="0"/>
        <v>36.064902346513</v>
      </c>
      <c r="G11" s="20">
        <f t="shared" si="0"/>
        <v>2277</v>
      </c>
      <c r="H11" s="13">
        <f>SUM(B11:G11)</f>
        <v>7830.955619736924</v>
      </c>
    </row>
    <row r="12" spans="2:8" ht="11.25">
      <c r="B12" s="3"/>
      <c r="C12" s="3"/>
      <c r="D12" s="3"/>
      <c r="E12" s="3"/>
      <c r="F12" s="3"/>
      <c r="G12" s="3"/>
      <c r="H12" s="3"/>
    </row>
    <row r="13" spans="2:8" ht="11.25">
      <c r="B13" s="3"/>
      <c r="C13" s="3"/>
      <c r="D13" s="3"/>
      <c r="E13" s="3"/>
      <c r="F13" s="3"/>
      <c r="G13" s="3"/>
      <c r="H13" s="3"/>
    </row>
    <row r="14" spans="1:6" ht="12.75">
      <c r="A14" s="37">
        <f>Sommaire!A17</f>
        <v>0</v>
      </c>
      <c r="B14" s="51" t="s">
        <v>85</v>
      </c>
      <c r="C14" s="51"/>
      <c r="D14" s="51"/>
      <c r="E14" s="51"/>
      <c r="F14" s="51"/>
    </row>
    <row r="15" ht="12" thickBot="1"/>
    <row r="16" spans="1:8" ht="11.25">
      <c r="A16" s="6"/>
      <c r="B16" s="30"/>
      <c r="C16" s="30"/>
      <c r="D16" s="30"/>
      <c r="E16" s="30"/>
      <c r="F16" s="30"/>
      <c r="G16" s="30"/>
      <c r="H16" s="5"/>
    </row>
    <row r="17" spans="1:8" ht="12">
      <c r="A17" s="23" t="s">
        <v>20</v>
      </c>
      <c r="B17" s="33" t="s">
        <v>81</v>
      </c>
      <c r="C17" s="33" t="s">
        <v>80</v>
      </c>
      <c r="D17" s="33" t="s">
        <v>82</v>
      </c>
      <c r="E17" s="33" t="s">
        <v>32</v>
      </c>
      <c r="F17" s="33" t="s">
        <v>149</v>
      </c>
      <c r="G17" s="33" t="s">
        <v>83</v>
      </c>
      <c r="H17" s="24" t="s">
        <v>16</v>
      </c>
    </row>
    <row r="18" spans="1:8" ht="11.25">
      <c r="A18" s="9"/>
      <c r="B18" s="16"/>
      <c r="C18" s="16"/>
      <c r="D18" s="16"/>
      <c r="E18" s="16"/>
      <c r="F18" s="16"/>
      <c r="G18" s="16"/>
      <c r="H18" s="10"/>
    </row>
    <row r="19" spans="1:8" ht="3.75" customHeight="1">
      <c r="A19" s="7"/>
      <c r="B19" s="33"/>
      <c r="C19" s="33"/>
      <c r="D19" s="33"/>
      <c r="E19" s="33"/>
      <c r="F19" s="33"/>
      <c r="G19" s="17"/>
      <c r="H19" s="11"/>
    </row>
    <row r="20" spans="1:12" ht="12.75">
      <c r="A20" s="36" t="s">
        <v>21</v>
      </c>
      <c r="B20" s="35">
        <v>84.6748281398626</v>
      </c>
      <c r="C20" s="35">
        <v>26.2870848878519</v>
      </c>
      <c r="D20" s="35">
        <v>9.92765748554492</v>
      </c>
      <c r="E20" s="35">
        <v>33.9743875941189</v>
      </c>
      <c r="F20" s="35">
        <v>0</v>
      </c>
      <c r="G20" s="18">
        <v>105</v>
      </c>
      <c r="H20" s="12">
        <f aca="true" t="shared" si="1" ref="H20:H29">SUM(B20:G20)</f>
        <v>259.8639581073783</v>
      </c>
      <c r="J20" s="61"/>
      <c r="K20" s="61"/>
      <c r="L20" s="61"/>
    </row>
    <row r="21" spans="1:12" ht="12.75">
      <c r="A21" s="36" t="s">
        <v>22</v>
      </c>
      <c r="B21" s="35">
        <v>100.830260135764</v>
      </c>
      <c r="C21" s="35">
        <v>35.2630264681916</v>
      </c>
      <c r="D21" s="35">
        <v>5.94302014696049</v>
      </c>
      <c r="E21" s="35">
        <v>14.0170770689033</v>
      </c>
      <c r="F21" s="35">
        <v>0</v>
      </c>
      <c r="G21" s="18">
        <v>104</v>
      </c>
      <c r="H21" s="12">
        <f t="shared" si="1"/>
        <v>260.0533838198194</v>
      </c>
      <c r="J21" s="61"/>
      <c r="K21" s="61"/>
      <c r="L21" s="61"/>
    </row>
    <row r="22" spans="1:12" ht="12.75">
      <c r="A22" s="36" t="s">
        <v>29</v>
      </c>
      <c r="B22" s="35">
        <v>338.034793395941</v>
      </c>
      <c r="C22" s="35">
        <v>968.102417083153</v>
      </c>
      <c r="D22" s="35">
        <v>40.6868924708694</v>
      </c>
      <c r="E22" s="35">
        <v>116.933786547308</v>
      </c>
      <c r="F22" s="35">
        <v>2.97808638618291</v>
      </c>
      <c r="G22" s="18">
        <v>280</v>
      </c>
      <c r="H22" s="12">
        <f t="shared" si="1"/>
        <v>1746.7359758834543</v>
      </c>
      <c r="J22" s="61"/>
      <c r="K22" s="61"/>
      <c r="L22" s="61"/>
    </row>
    <row r="23" spans="1:12" ht="12.75">
      <c r="A23" s="36" t="s">
        <v>23</v>
      </c>
      <c r="B23" s="35">
        <v>406.72454793447</v>
      </c>
      <c r="C23" s="35">
        <v>434.320825898546</v>
      </c>
      <c r="D23" s="35">
        <v>42.7073819455729</v>
      </c>
      <c r="E23" s="35">
        <v>163.896613340836</v>
      </c>
      <c r="F23" s="35">
        <v>14.0027868354798</v>
      </c>
      <c r="G23" s="18">
        <v>368</v>
      </c>
      <c r="H23" s="12">
        <f t="shared" si="1"/>
        <v>1429.6521559549049</v>
      </c>
      <c r="J23" s="61"/>
      <c r="K23" s="61"/>
      <c r="L23" s="61"/>
    </row>
    <row r="24" spans="1:12" ht="12.75">
      <c r="A24" s="36" t="s">
        <v>24</v>
      </c>
      <c r="B24" s="35">
        <v>293.387067281533</v>
      </c>
      <c r="C24" s="35">
        <v>181.147143762257</v>
      </c>
      <c r="D24" s="35">
        <v>60.6402090967547</v>
      </c>
      <c r="E24" s="35">
        <v>146.940849917342</v>
      </c>
      <c r="F24" s="35">
        <v>4.02168682323027</v>
      </c>
      <c r="G24" s="18">
        <v>442</v>
      </c>
      <c r="H24" s="12">
        <f t="shared" si="1"/>
        <v>1128.136956881117</v>
      </c>
      <c r="J24" s="61"/>
      <c r="K24" s="61"/>
      <c r="L24" s="61"/>
    </row>
    <row r="25" spans="1:12" ht="12.75">
      <c r="A25" s="36" t="s">
        <v>25</v>
      </c>
      <c r="B25" s="35">
        <v>406.539878350474</v>
      </c>
      <c r="C25" s="35">
        <v>180.105468109804</v>
      </c>
      <c r="D25" s="35">
        <v>50.6253505845642</v>
      </c>
      <c r="E25" s="35">
        <v>193.946224297506</v>
      </c>
      <c r="F25" s="35">
        <v>7.02162654862215</v>
      </c>
      <c r="G25" s="18">
        <v>387</v>
      </c>
      <c r="H25" s="12">
        <f t="shared" si="1"/>
        <v>1225.2385478909705</v>
      </c>
      <c r="J25" s="61"/>
      <c r="K25" s="61"/>
      <c r="L25" s="61"/>
    </row>
    <row r="26" spans="1:12" ht="12.75">
      <c r="A26" s="36" t="s">
        <v>26</v>
      </c>
      <c r="B26" s="35">
        <v>430.03336743294</v>
      </c>
      <c r="C26" s="35">
        <v>141.718953446837</v>
      </c>
      <c r="D26" s="35">
        <v>33.7629214091526</v>
      </c>
      <c r="E26" s="35">
        <v>129.884944301851</v>
      </c>
      <c r="F26" s="35">
        <v>4.99592308719904</v>
      </c>
      <c r="G26" s="18">
        <v>290</v>
      </c>
      <c r="H26" s="12">
        <f t="shared" si="1"/>
        <v>1030.3961096779794</v>
      </c>
      <c r="J26" s="61"/>
      <c r="K26" s="61"/>
      <c r="L26" s="61"/>
    </row>
    <row r="27" spans="1:12" ht="12.75">
      <c r="A27" s="36" t="s">
        <v>27</v>
      </c>
      <c r="B27" s="35">
        <v>152.090032284939</v>
      </c>
      <c r="C27" s="35">
        <v>66.8487608841261</v>
      </c>
      <c r="D27" s="35">
        <v>8.93133643116036</v>
      </c>
      <c r="E27" s="35">
        <v>40.9611874424262</v>
      </c>
      <c r="F27" s="35">
        <v>3.04479266579885</v>
      </c>
      <c r="G27" s="18">
        <v>128</v>
      </c>
      <c r="H27" s="12">
        <f t="shared" si="1"/>
        <v>399.87610970845054</v>
      </c>
      <c r="J27" s="61"/>
      <c r="K27" s="61"/>
      <c r="L27" s="61"/>
    </row>
    <row r="28" spans="1:12" ht="12.75">
      <c r="A28" s="36" t="s">
        <v>28</v>
      </c>
      <c r="B28" s="35">
        <v>21.0378683851123</v>
      </c>
      <c r="C28" s="35">
        <v>12.1543201607502</v>
      </c>
      <c r="D28" s="35">
        <v>2.98327470757265</v>
      </c>
      <c r="E28" s="35">
        <v>14.9768680022428</v>
      </c>
      <c r="F28" s="35">
        <v>0</v>
      </c>
      <c r="G28" s="18">
        <v>15</v>
      </c>
      <c r="H28" s="12">
        <f t="shared" si="1"/>
        <v>66.15233125567795</v>
      </c>
      <c r="J28" s="61"/>
      <c r="K28" s="61"/>
      <c r="L28" s="61"/>
    </row>
    <row r="29" spans="1:12" ht="12.75">
      <c r="A29" s="36" t="s">
        <v>30</v>
      </c>
      <c r="B29" s="35">
        <v>61.4774688300567</v>
      </c>
      <c r="C29" s="35">
        <v>45.3794438864859</v>
      </c>
      <c r="D29" s="35">
        <v>5.97384588174638</v>
      </c>
      <c r="E29" s="35">
        <v>14.0193319588772</v>
      </c>
      <c r="F29" s="35">
        <v>0</v>
      </c>
      <c r="G29" s="18">
        <v>156</v>
      </c>
      <c r="H29" s="12">
        <f t="shared" si="1"/>
        <v>282.8500905571662</v>
      </c>
      <c r="J29" s="61"/>
      <c r="K29" s="61"/>
      <c r="L29" s="61"/>
    </row>
    <row r="30" spans="1:12" ht="3.75" customHeight="1">
      <c r="A30" s="7"/>
      <c r="B30" s="18"/>
      <c r="C30" s="18"/>
      <c r="D30" s="18"/>
      <c r="E30" s="18"/>
      <c r="F30" s="18"/>
      <c r="G30" s="18">
        <v>0</v>
      </c>
      <c r="H30" s="28"/>
      <c r="J30" s="61"/>
      <c r="K30" s="61"/>
      <c r="L30" s="61"/>
    </row>
    <row r="31" spans="1:12" ht="13.5" thickBot="1">
      <c r="A31" s="32" t="s">
        <v>84</v>
      </c>
      <c r="B31" s="20">
        <f aca="true" t="shared" si="2" ref="B31:H31">SUM(B20:B29)</f>
        <v>2294.8301121710924</v>
      </c>
      <c r="C31" s="20">
        <f t="shared" si="2"/>
        <v>2091.3274445880024</v>
      </c>
      <c r="D31" s="20">
        <f t="shared" si="2"/>
        <v>262.18189015989867</v>
      </c>
      <c r="E31" s="20">
        <f>SUM(E20:E29)</f>
        <v>869.5512704714113</v>
      </c>
      <c r="F31" s="20">
        <f>SUM(F20:F29)</f>
        <v>36.064902346513016</v>
      </c>
      <c r="G31" s="20">
        <f t="shared" si="2"/>
        <v>2275</v>
      </c>
      <c r="H31" s="13">
        <f t="shared" si="2"/>
        <v>7828.955619736919</v>
      </c>
      <c r="J31" s="61"/>
      <c r="K31" s="61"/>
      <c r="L31" s="61"/>
    </row>
    <row r="32" spans="2:12" ht="12.75">
      <c r="B32" s="3"/>
      <c r="C32" s="3"/>
      <c r="D32" s="3"/>
      <c r="E32" s="3"/>
      <c r="F32" s="3"/>
      <c r="G32" s="3"/>
      <c r="H32" s="3"/>
      <c r="J32" s="61"/>
      <c r="K32" s="61"/>
      <c r="L32" s="61"/>
    </row>
    <row r="33" spans="2:12" ht="12.75">
      <c r="B33" s="3"/>
      <c r="C33" s="3"/>
      <c r="D33" s="3"/>
      <c r="E33" s="3"/>
      <c r="F33" s="3"/>
      <c r="G33" s="3"/>
      <c r="H33" s="3"/>
      <c r="J33" s="61"/>
      <c r="K33" s="61"/>
      <c r="L33" s="61"/>
    </row>
    <row r="34" spans="1:8" ht="12.75">
      <c r="A34" s="125"/>
      <c r="B34" s="51" t="s">
        <v>150</v>
      </c>
      <c r="C34" s="3"/>
      <c r="D34" s="3"/>
      <c r="E34" s="3"/>
      <c r="F34" s="3"/>
      <c r="G34" s="3"/>
      <c r="H34" s="3"/>
    </row>
    <row r="35" spans="2:8" ht="12" thickBot="1">
      <c r="B35" s="3"/>
      <c r="C35" s="3"/>
      <c r="D35" s="3"/>
      <c r="E35" s="3"/>
      <c r="F35" s="3"/>
      <c r="G35" s="3"/>
      <c r="H35" s="3"/>
    </row>
    <row r="36" spans="1:8" ht="11.25">
      <c r="A36" s="6"/>
      <c r="B36" s="30"/>
      <c r="C36" s="30"/>
      <c r="D36" s="30"/>
      <c r="E36" s="30"/>
      <c r="F36" s="30"/>
      <c r="G36" s="30"/>
      <c r="H36" s="5"/>
    </row>
    <row r="37" spans="1:8" ht="12">
      <c r="A37" s="23" t="s">
        <v>158</v>
      </c>
      <c r="B37" s="33" t="s">
        <v>81</v>
      </c>
      <c r="C37" s="33" t="s">
        <v>80</v>
      </c>
      <c r="D37" s="33" t="s">
        <v>82</v>
      </c>
      <c r="E37" s="33" t="s">
        <v>32</v>
      </c>
      <c r="F37" s="33" t="s">
        <v>149</v>
      </c>
      <c r="G37" s="33" t="s">
        <v>83</v>
      </c>
      <c r="H37" s="24" t="s">
        <v>16</v>
      </c>
    </row>
    <row r="38" spans="1:8" ht="11.25">
      <c r="A38" s="9"/>
      <c r="B38" s="16"/>
      <c r="C38" s="16"/>
      <c r="D38" s="16"/>
      <c r="E38" s="16"/>
      <c r="F38" s="16"/>
      <c r="G38" s="16"/>
      <c r="H38" s="10"/>
    </row>
    <row r="39" spans="1:8" ht="3.75" customHeight="1">
      <c r="A39" s="7"/>
      <c r="B39" s="33"/>
      <c r="C39" s="33"/>
      <c r="D39" s="33"/>
      <c r="E39" s="33"/>
      <c r="F39" s="33"/>
      <c r="G39" s="17"/>
      <c r="H39" s="11"/>
    </row>
    <row r="40" spans="1:8" ht="12">
      <c r="A40" s="36" t="s">
        <v>69</v>
      </c>
      <c r="B40" s="35">
        <v>649.424562700067</v>
      </c>
      <c r="C40" s="35">
        <v>1957.48929587506</v>
      </c>
      <c r="D40" s="35">
        <v>190.634268528585</v>
      </c>
      <c r="E40" s="35">
        <v>696.74402212461</v>
      </c>
      <c r="F40" s="35">
        <v>20.052038560602</v>
      </c>
      <c r="G40" s="18">
        <v>1131</v>
      </c>
      <c r="H40" s="12">
        <f>SUM(B40:G40)</f>
        <v>4645.344187788924</v>
      </c>
    </row>
    <row r="41" spans="1:8" ht="12">
      <c r="A41" s="36" t="s">
        <v>70</v>
      </c>
      <c r="B41" s="35">
        <v>218.77725328183</v>
      </c>
      <c r="C41" s="35">
        <v>4.02106083904929</v>
      </c>
      <c r="D41" s="35">
        <v>18.8274347763458</v>
      </c>
      <c r="E41" s="35">
        <v>29.9599388735177</v>
      </c>
      <c r="F41" s="35">
        <v>5.01048018292685</v>
      </c>
      <c r="G41" s="18">
        <v>127</v>
      </c>
      <c r="H41" s="12">
        <f>SUM(B41:G41)</f>
        <v>403.59616795366964</v>
      </c>
    </row>
    <row r="42" spans="1:8" ht="12">
      <c r="A42" s="36" t="s">
        <v>60</v>
      </c>
      <c r="B42" s="35">
        <v>1301.81046464127</v>
      </c>
      <c r="C42" s="35">
        <v>11.1228914520283</v>
      </c>
      <c r="D42" s="35">
        <v>37.7758136880183</v>
      </c>
      <c r="E42" s="35">
        <v>111.822083726431</v>
      </c>
      <c r="F42" s="35">
        <v>7.9960954932281</v>
      </c>
      <c r="G42" s="18">
        <v>666</v>
      </c>
      <c r="H42" s="12">
        <f>SUM(B42:G42)</f>
        <v>2136.527349000976</v>
      </c>
    </row>
    <row r="43" spans="1:8" ht="12">
      <c r="A43" s="36" t="s">
        <v>30</v>
      </c>
      <c r="B43" s="35">
        <v>124.81783154793</v>
      </c>
      <c r="C43" s="35">
        <v>118.694196421866</v>
      </c>
      <c r="D43" s="35">
        <v>14.9443731669495</v>
      </c>
      <c r="E43" s="35">
        <v>31.0252257468545</v>
      </c>
      <c r="F43" s="35">
        <v>3.00628810975611</v>
      </c>
      <c r="G43" s="18">
        <v>353</v>
      </c>
      <c r="H43" s="12">
        <f>SUM(B43:G43)</f>
        <v>645.4879149933561</v>
      </c>
    </row>
    <row r="44" spans="1:8" ht="3.75" customHeight="1">
      <c r="A44" s="7"/>
      <c r="B44" s="18"/>
      <c r="C44" s="18"/>
      <c r="D44" s="18"/>
      <c r="E44" s="18"/>
      <c r="F44" s="18"/>
      <c r="G44" s="18"/>
      <c r="H44" s="28"/>
    </row>
    <row r="45" spans="1:8" ht="13.5" thickBot="1">
      <c r="A45" s="32" t="s">
        <v>41</v>
      </c>
      <c r="B45" s="34">
        <f aca="true" t="shared" si="3" ref="B45:H45">SUM(B40:B43)</f>
        <v>2294.830112171097</v>
      </c>
      <c r="C45" s="34">
        <f t="shared" si="3"/>
        <v>2091.327444588004</v>
      </c>
      <c r="D45" s="34">
        <f t="shared" si="3"/>
        <v>262.1818901598986</v>
      </c>
      <c r="E45" s="34">
        <f t="shared" si="3"/>
        <v>869.5512704714132</v>
      </c>
      <c r="F45" s="34">
        <f t="shared" si="3"/>
        <v>36.06490234651306</v>
      </c>
      <c r="G45" s="20">
        <f t="shared" si="3"/>
        <v>2277</v>
      </c>
      <c r="H45" s="13">
        <f t="shared" si="3"/>
        <v>7830.955619736925</v>
      </c>
    </row>
    <row r="46" spans="2:8" ht="11.25">
      <c r="B46" s="3"/>
      <c r="C46" s="3"/>
      <c r="D46" s="3"/>
      <c r="E46" s="3"/>
      <c r="F46" s="3"/>
      <c r="G46" s="3"/>
      <c r="H46" s="3"/>
    </row>
    <row r="47" spans="1:8" ht="11.25">
      <c r="A47" s="2" t="s">
        <v>154</v>
      </c>
      <c r="B47" s="3"/>
      <c r="C47" s="3"/>
      <c r="D47" s="3"/>
      <c r="E47" s="3"/>
      <c r="F47" s="3"/>
      <c r="G47" s="3"/>
      <c r="H47" s="3"/>
    </row>
    <row r="48" spans="2:8" ht="11.25">
      <c r="B48" s="3"/>
      <c r="C48" s="3"/>
      <c r="D48" s="3"/>
      <c r="E48" s="3"/>
      <c r="F48" s="3"/>
      <c r="G48" s="3"/>
      <c r="H48" s="3"/>
    </row>
    <row r="49" spans="2:8" ht="11.25">
      <c r="B49" s="3"/>
      <c r="C49" s="3"/>
      <c r="D49" s="3"/>
      <c r="E49" s="3"/>
      <c r="F49" s="3"/>
      <c r="G49" s="3"/>
      <c r="H49" s="3"/>
    </row>
    <row r="50" spans="1:6" ht="12.75">
      <c r="A50" s="37">
        <f>Sommaire!A58</f>
        <v>0</v>
      </c>
      <c r="B50" s="51" t="s">
        <v>148</v>
      </c>
      <c r="C50" s="51"/>
      <c r="D50" s="51"/>
      <c r="E50" s="51"/>
      <c r="F50" s="51"/>
    </row>
    <row r="51" ht="12" thickBot="1"/>
    <row r="52" spans="1:8" ht="11.25">
      <c r="A52" s="6"/>
      <c r="B52" s="30"/>
      <c r="C52" s="30"/>
      <c r="D52" s="30"/>
      <c r="E52" s="30"/>
      <c r="F52" s="30"/>
      <c r="G52" s="30"/>
      <c r="H52" s="5"/>
    </row>
    <row r="53" spans="1:8" ht="12">
      <c r="A53" s="23" t="s">
        <v>61</v>
      </c>
      <c r="B53" s="33" t="s">
        <v>81</v>
      </c>
      <c r="C53" s="33" t="s">
        <v>80</v>
      </c>
      <c r="D53" s="33" t="s">
        <v>82</v>
      </c>
      <c r="E53" s="33" t="s">
        <v>32</v>
      </c>
      <c r="F53" s="33" t="s">
        <v>149</v>
      </c>
      <c r="G53" s="33" t="s">
        <v>83</v>
      </c>
      <c r="H53" s="24" t="s">
        <v>16</v>
      </c>
    </row>
    <row r="54" spans="1:8" ht="11.25">
      <c r="A54" s="9"/>
      <c r="B54" s="16"/>
      <c r="C54" s="16"/>
      <c r="D54" s="16"/>
      <c r="E54" s="16"/>
      <c r="F54" s="16"/>
      <c r="G54" s="16"/>
      <c r="H54" s="10"/>
    </row>
    <row r="55" spans="1:8" ht="3.75" customHeight="1">
      <c r="A55" s="7"/>
      <c r="B55" s="33"/>
      <c r="C55" s="33"/>
      <c r="D55" s="33"/>
      <c r="E55" s="33"/>
      <c r="F55" s="33"/>
      <c r="G55" s="17"/>
      <c r="H55" s="11"/>
    </row>
    <row r="56" spans="1:8" ht="12">
      <c r="A56" s="36" t="s">
        <v>38</v>
      </c>
      <c r="B56" s="35">
        <v>1206.94851354556</v>
      </c>
      <c r="C56" s="35">
        <v>1929.17756508751</v>
      </c>
      <c r="D56" s="35">
        <v>176.606216545362</v>
      </c>
      <c r="E56" s="35">
        <v>601.618261760583</v>
      </c>
      <c r="F56" s="35">
        <v>25.0588822256244</v>
      </c>
      <c r="G56" s="18">
        <v>1197</v>
      </c>
      <c r="H56" s="12">
        <f>SUM(B56:G56)</f>
        <v>5136.4094391646395</v>
      </c>
    </row>
    <row r="57" spans="1:8" ht="12">
      <c r="A57" s="36" t="s">
        <v>39</v>
      </c>
      <c r="B57" s="35">
        <v>354.508209719572</v>
      </c>
      <c r="C57" s="35">
        <v>24.2544977338406</v>
      </c>
      <c r="D57" s="35">
        <v>51.71678644844</v>
      </c>
      <c r="E57" s="35">
        <v>183.943357543357</v>
      </c>
      <c r="F57" s="35">
        <v>5.01529455860475</v>
      </c>
      <c r="G57" s="18">
        <v>322</v>
      </c>
      <c r="H57" s="12">
        <f>SUM(B57:G57)</f>
        <v>941.4381460038144</v>
      </c>
    </row>
    <row r="58" spans="1:8" ht="12">
      <c r="A58" s="36" t="s">
        <v>60</v>
      </c>
      <c r="B58" s="35">
        <v>1010.26439474469</v>
      </c>
      <c r="C58" s="35">
        <v>32.3654062606318</v>
      </c>
      <c r="D58" s="35">
        <v>23.859655962895</v>
      </c>
      <c r="E58" s="35">
        <v>79.9390202818565</v>
      </c>
      <c r="F58" s="35">
        <v>7.98417022401276</v>
      </c>
      <c r="G58" s="18">
        <v>408</v>
      </c>
      <c r="H58" s="12">
        <f>SUM(B58:G58)</f>
        <v>1562.412647474086</v>
      </c>
    </row>
    <row r="59" spans="1:8" ht="12">
      <c r="A59" s="36" t="s">
        <v>40</v>
      </c>
      <c r="B59" s="35">
        <v>190.549323638205</v>
      </c>
      <c r="C59" s="35">
        <v>135.915775907891</v>
      </c>
      <c r="D59" s="35">
        <v>18.9586758298808</v>
      </c>
      <c r="E59" s="35">
        <v>31.0197508354491</v>
      </c>
      <c r="F59" s="35">
        <v>1.00209603658537</v>
      </c>
      <c r="G59" s="18">
        <v>529</v>
      </c>
      <c r="H59" s="12">
        <f>SUM(B59:G59)</f>
        <v>906.4456222480112</v>
      </c>
    </row>
    <row r="60" spans="1:8" ht="12">
      <c r="A60" s="36" t="s">
        <v>30</v>
      </c>
      <c r="B60" s="35"/>
      <c r="C60" s="35"/>
      <c r="D60" s="35"/>
      <c r="E60" s="35"/>
      <c r="F60" s="35"/>
      <c r="G60" s="18">
        <v>0</v>
      </c>
      <c r="H60" s="12">
        <f>SUM(B60:G60)</f>
        <v>0</v>
      </c>
    </row>
    <row r="61" spans="1:8" ht="3.75" customHeight="1">
      <c r="A61" s="7"/>
      <c r="B61" s="18"/>
      <c r="C61" s="18"/>
      <c r="D61" s="18"/>
      <c r="E61" s="18"/>
      <c r="F61" s="18"/>
      <c r="G61" s="18"/>
      <c r="H61" s="28"/>
    </row>
    <row r="62" spans="1:8" ht="13.5" thickBot="1">
      <c r="A62" s="32" t="s">
        <v>41</v>
      </c>
      <c r="B62" s="34">
        <f aca="true" t="shared" si="4" ref="B62:H62">SUM(B56:B60)</f>
        <v>2762.270441648027</v>
      </c>
      <c r="C62" s="34">
        <f t="shared" si="4"/>
        <v>2121.7132449898736</v>
      </c>
      <c r="D62" s="34">
        <f t="shared" si="4"/>
        <v>271.1413347865778</v>
      </c>
      <c r="E62" s="34">
        <f>SUM(E56:E60)</f>
        <v>896.5203904212457</v>
      </c>
      <c r="F62" s="34">
        <f>SUM(F56:F60)</f>
        <v>39.06044304482728</v>
      </c>
      <c r="G62" s="20">
        <f t="shared" si="4"/>
        <v>2456</v>
      </c>
      <c r="H62" s="13">
        <f t="shared" si="4"/>
        <v>8546.705854890552</v>
      </c>
    </row>
    <row r="63" spans="2:8" ht="11.25">
      <c r="B63" s="3"/>
      <c r="C63" s="3"/>
      <c r="D63" s="3"/>
      <c r="E63" s="3"/>
      <c r="F63" s="3"/>
      <c r="G63" s="3"/>
      <c r="H63" s="3"/>
    </row>
    <row r="64" spans="1:8" ht="11.25">
      <c r="A64" s="2" t="s">
        <v>152</v>
      </c>
      <c r="H64" s="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  <rowBreaks count="1" manualBreakCount="1">
    <brk id="48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97"/>
  <sheetViews>
    <sheetView showGridLines="0" showZeros="0" zoomScalePageLayoutView="0" workbookViewId="0" topLeftCell="A1">
      <selection activeCell="A1" sqref="A1"/>
    </sheetView>
  </sheetViews>
  <sheetFormatPr defaultColWidth="11.421875" defaultRowHeight="12.75"/>
  <cols>
    <col min="1" max="1" width="34.28125" style="2" customWidth="1"/>
    <col min="2" max="5" width="12.7109375" style="2" customWidth="1"/>
    <col min="6" max="16384" width="11.57421875" style="2" customWidth="1"/>
  </cols>
  <sheetData>
    <row r="1" spans="1:5" ht="15">
      <c r="A1" s="125" t="str">
        <f>Sommaire!A1</f>
        <v>FÉVRIER 2019</v>
      </c>
      <c r="E1" s="22"/>
    </row>
    <row r="2" spans="1:5" ht="15">
      <c r="A2" s="51" t="s">
        <v>67</v>
      </c>
      <c r="B2" s="51"/>
      <c r="C2" s="51"/>
      <c r="D2" s="51"/>
      <c r="E2" s="22"/>
    </row>
    <row r="3" ht="12" thickBot="1"/>
    <row r="4" spans="1:5" ht="6" customHeight="1">
      <c r="A4" s="6"/>
      <c r="B4" s="39"/>
      <c r="C4" s="4"/>
      <c r="D4" s="4"/>
      <c r="E4" s="5"/>
    </row>
    <row r="5" spans="1:5" ht="12">
      <c r="A5" s="23" t="s">
        <v>17</v>
      </c>
      <c r="B5" s="49"/>
      <c r="C5" s="62" t="s">
        <v>63</v>
      </c>
      <c r="D5" s="54"/>
      <c r="E5" s="53"/>
    </row>
    <row r="6" spans="1:5" ht="6" customHeight="1">
      <c r="A6" s="23"/>
      <c r="B6" s="40"/>
      <c r="C6" s="55"/>
      <c r="D6" s="55"/>
      <c r="E6" s="43"/>
    </row>
    <row r="7" spans="1:5" ht="6" customHeight="1">
      <c r="A7" s="23"/>
      <c r="B7" s="44"/>
      <c r="C7" s="56"/>
      <c r="D7" s="56"/>
      <c r="E7" s="41"/>
    </row>
    <row r="8" spans="1:5" ht="12">
      <c r="A8" s="23"/>
      <c r="B8" s="17" t="s">
        <v>64</v>
      </c>
      <c r="C8" s="50" t="s">
        <v>65</v>
      </c>
      <c r="D8" s="50" t="s">
        <v>30</v>
      </c>
      <c r="E8" s="45" t="s">
        <v>66</v>
      </c>
    </row>
    <row r="9" spans="1:5" ht="6" customHeight="1">
      <c r="A9" s="9"/>
      <c r="B9" s="38"/>
      <c r="C9" s="57"/>
      <c r="D9" s="57"/>
      <c r="E9" s="42"/>
    </row>
    <row r="10" spans="1:5" ht="6" customHeight="1">
      <c r="A10" s="7"/>
      <c r="B10" s="17"/>
      <c r="C10" s="50"/>
      <c r="D10" s="50"/>
      <c r="E10" s="45"/>
    </row>
    <row r="11" spans="1:6" ht="12">
      <c r="A11" s="7" t="s">
        <v>1</v>
      </c>
      <c r="B11" s="18">
        <v>1122.24561732702</v>
      </c>
      <c r="C11" s="58">
        <v>1037.57159127394</v>
      </c>
      <c r="D11" s="58">
        <v>135.012903570132</v>
      </c>
      <c r="E11" s="77">
        <f aca="true" t="shared" si="0" ref="E11:E16">SUM(B11:D11)</f>
        <v>2294.830112171092</v>
      </c>
      <c r="F11" s="124" t="s">
        <v>157</v>
      </c>
    </row>
    <row r="12" spans="1:6" ht="12">
      <c r="A12" s="7" t="s">
        <v>95</v>
      </c>
      <c r="B12" s="18">
        <v>50.3759818762082</v>
      </c>
      <c r="C12" s="58">
        <v>14.0494460058616</v>
      </c>
      <c r="D12" s="58">
        <v>0.997125059894586</v>
      </c>
      <c r="E12" s="77">
        <f t="shared" si="0"/>
        <v>65.42255294196438</v>
      </c>
      <c r="F12" s="124" t="s">
        <v>157</v>
      </c>
    </row>
    <row r="13" spans="1:6" ht="12">
      <c r="A13" s="7" t="s">
        <v>96</v>
      </c>
      <c r="B13" s="18">
        <v>16.0838883397125</v>
      </c>
      <c r="C13" s="58">
        <v>10.10782360383</v>
      </c>
      <c r="D13" s="58">
        <v>3.02781606337707</v>
      </c>
      <c r="E13" s="77">
        <f t="shared" si="0"/>
        <v>29.21952800691957</v>
      </c>
      <c r="F13" s="124" t="s">
        <v>157</v>
      </c>
    </row>
    <row r="14" spans="1:6" ht="12">
      <c r="A14" s="7" t="s">
        <v>94</v>
      </c>
      <c r="B14" s="18">
        <v>196.247234311994</v>
      </c>
      <c r="C14" s="58">
        <v>15.1337193509849</v>
      </c>
      <c r="D14" s="58">
        <v>17.1426153166695</v>
      </c>
      <c r="E14" s="77">
        <f t="shared" si="0"/>
        <v>228.5235689796484</v>
      </c>
      <c r="F14" s="124" t="s">
        <v>157</v>
      </c>
    </row>
    <row r="15" spans="1:6" ht="12">
      <c r="A15" s="7" t="s">
        <v>97</v>
      </c>
      <c r="B15" s="18">
        <v>24.9696006908718</v>
      </c>
      <c r="C15" s="58">
        <v>8.03795552477768</v>
      </c>
      <c r="D15" s="58">
        <v>0.995962314939435</v>
      </c>
      <c r="E15" s="77">
        <f t="shared" si="0"/>
        <v>34.00351853058891</v>
      </c>
      <c r="F15" s="124" t="s">
        <v>157</v>
      </c>
    </row>
    <row r="16" spans="1:6" ht="12">
      <c r="A16" s="7" t="s">
        <v>2</v>
      </c>
      <c r="B16" s="18">
        <v>131.497830805938</v>
      </c>
      <c r="C16" s="58">
        <v>29.1801194638531</v>
      </c>
      <c r="D16" s="58">
        <v>4.00477441630438</v>
      </c>
      <c r="E16" s="77">
        <f t="shared" si="0"/>
        <v>164.68272468609547</v>
      </c>
      <c r="F16" s="124" t="s">
        <v>157</v>
      </c>
    </row>
    <row r="17" spans="1:6" ht="12">
      <c r="A17" s="14" t="s">
        <v>3</v>
      </c>
      <c r="B17" s="19">
        <f>SUM(B11:B16)</f>
        <v>1541.4201533517446</v>
      </c>
      <c r="C17" s="59">
        <f>SUM(C11:C16)</f>
        <v>1114.0806552232473</v>
      </c>
      <c r="D17" s="59">
        <f>SUM(D11:D16)</f>
        <v>161.18119674131697</v>
      </c>
      <c r="E17" s="47">
        <f>SUM(E11:E16)</f>
        <v>2816.6820053163083</v>
      </c>
      <c r="F17" s="124" t="s">
        <v>157</v>
      </c>
    </row>
    <row r="18" spans="1:6" ht="6" customHeight="1">
      <c r="A18" s="7"/>
      <c r="B18" s="18"/>
      <c r="C18" s="58"/>
      <c r="D18" s="58"/>
      <c r="E18" s="46"/>
      <c r="F18" s="124" t="s">
        <v>157</v>
      </c>
    </row>
    <row r="19" spans="1:6" ht="12">
      <c r="A19" s="7" t="s">
        <v>4</v>
      </c>
      <c r="B19" s="18">
        <v>1824.87261551083</v>
      </c>
      <c r="C19" s="58">
        <v>138.663921111652</v>
      </c>
      <c r="D19" s="58">
        <v>127.790907965516</v>
      </c>
      <c r="E19" s="77">
        <f>SUM(B19:D19)</f>
        <v>2091.327444587998</v>
      </c>
      <c r="F19" s="124" t="s">
        <v>157</v>
      </c>
    </row>
    <row r="20" spans="1:6" ht="12">
      <c r="A20" s="7" t="s">
        <v>133</v>
      </c>
      <c r="B20" s="18">
        <v>246.370909171651</v>
      </c>
      <c r="C20" s="58">
        <v>26.2156083713359</v>
      </c>
      <c r="D20" s="58">
        <v>40.4418800834844</v>
      </c>
      <c r="E20" s="77">
        <f>SUM(B20:D20)</f>
        <v>313.0283976264713</v>
      </c>
      <c r="F20" s="124" t="s">
        <v>157</v>
      </c>
    </row>
    <row r="21" spans="1:6" ht="12">
      <c r="A21" s="7" t="s">
        <v>98</v>
      </c>
      <c r="B21" s="18">
        <v>26.9875653247295</v>
      </c>
      <c r="C21" s="58">
        <v>10.0193469108642</v>
      </c>
      <c r="D21" s="58">
        <v>2.01495604998122</v>
      </c>
      <c r="E21" s="77">
        <f>SUM(B21:D21)</f>
        <v>39.021868285574925</v>
      </c>
      <c r="F21" s="124" t="s">
        <v>157</v>
      </c>
    </row>
    <row r="22" spans="1:6" ht="12">
      <c r="A22" s="7" t="s">
        <v>99</v>
      </c>
      <c r="B22" s="18">
        <v>21.08642726832</v>
      </c>
      <c r="C22" s="58">
        <v>8.0548532232341</v>
      </c>
      <c r="D22" s="58">
        <v>2.00998507329044</v>
      </c>
      <c r="E22" s="77">
        <f>SUM(B22:D22)</f>
        <v>31.15126556484454</v>
      </c>
      <c r="F22" s="124" t="s">
        <v>157</v>
      </c>
    </row>
    <row r="23" spans="1:6" ht="12">
      <c r="A23" s="7" t="s">
        <v>5</v>
      </c>
      <c r="B23" s="18">
        <v>82.2467527698074</v>
      </c>
      <c r="C23" s="58">
        <v>59.1873615082031</v>
      </c>
      <c r="D23" s="58">
        <v>9.03311383420709</v>
      </c>
      <c r="E23" s="77">
        <f>SUM(B23:D23)</f>
        <v>150.46722811221758</v>
      </c>
      <c r="F23" s="124" t="s">
        <v>157</v>
      </c>
    </row>
    <row r="24" spans="1:6" ht="12">
      <c r="A24" s="14" t="s">
        <v>6</v>
      </c>
      <c r="B24" s="19">
        <f>SUM(B19:B23)</f>
        <v>2201.564270045338</v>
      </c>
      <c r="C24" s="59">
        <f>SUM(C19:C23)</f>
        <v>242.14109112528928</v>
      </c>
      <c r="D24" s="59">
        <f>SUM(D19:D23)</f>
        <v>181.29084300647912</v>
      </c>
      <c r="E24" s="47">
        <f>SUM(E19:E23)</f>
        <v>2624.996204177106</v>
      </c>
      <c r="F24" s="124" t="s">
        <v>157</v>
      </c>
    </row>
    <row r="25" spans="1:6" ht="6" customHeight="1">
      <c r="A25" s="7"/>
      <c r="B25" s="18"/>
      <c r="C25" s="58"/>
      <c r="D25" s="58"/>
      <c r="E25" s="46"/>
      <c r="F25" s="124" t="s">
        <v>157</v>
      </c>
    </row>
    <row r="26" spans="1:6" ht="12" customHeight="1">
      <c r="A26" s="7" t="s">
        <v>100</v>
      </c>
      <c r="B26" s="18">
        <v>34.0776456111147</v>
      </c>
      <c r="C26" s="58">
        <v>24.0289160714429</v>
      </c>
      <c r="D26" s="58">
        <v>2.00304734613448</v>
      </c>
      <c r="E26" s="77">
        <f>SUM(B26:D26)</f>
        <v>60.10960902869208</v>
      </c>
      <c r="F26" s="124" t="s">
        <v>157</v>
      </c>
    </row>
    <row r="27" spans="1:6" ht="12" customHeight="1">
      <c r="A27" s="7" t="s">
        <v>101</v>
      </c>
      <c r="B27" s="18">
        <v>7.07925611696047</v>
      </c>
      <c r="C27" s="58">
        <v>14.1692762107314</v>
      </c>
      <c r="D27" s="58">
        <v>3.02781606337707</v>
      </c>
      <c r="E27" s="77">
        <f>SUM(B27:D27)</f>
        <v>24.27634839106894</v>
      </c>
      <c r="F27" s="124" t="s">
        <v>157</v>
      </c>
    </row>
    <row r="28" spans="1:6" ht="12">
      <c r="A28" s="14" t="s">
        <v>7</v>
      </c>
      <c r="B28" s="19">
        <f>SUM(B26:B27)</f>
        <v>41.15690172807517</v>
      </c>
      <c r="C28" s="59">
        <f>SUM(C26:C27)</f>
        <v>38.198192282174304</v>
      </c>
      <c r="D28" s="59">
        <f>SUM(D26:D27)</f>
        <v>5.03086340951155</v>
      </c>
      <c r="E28" s="47">
        <f>SUM(E26:E27)</f>
        <v>84.38595741976101</v>
      </c>
      <c r="F28" s="124" t="s">
        <v>157</v>
      </c>
    </row>
    <row r="29" spans="1:6" ht="6" customHeight="1">
      <c r="A29" s="7"/>
      <c r="B29" s="18"/>
      <c r="C29" s="58"/>
      <c r="D29" s="58"/>
      <c r="E29" s="46"/>
      <c r="F29" s="124" t="s">
        <v>157</v>
      </c>
    </row>
    <row r="30" spans="1:6" ht="12">
      <c r="A30" s="7" t="s">
        <v>8</v>
      </c>
      <c r="B30" s="18">
        <v>22.0671512115961</v>
      </c>
      <c r="C30" s="58">
        <v>12.9956550983316</v>
      </c>
      <c r="D30" s="58">
        <v>1.00209603658537</v>
      </c>
      <c r="E30" s="77">
        <f>SUM(B30:D30)</f>
        <v>36.06490234651307</v>
      </c>
      <c r="F30" s="124" t="s">
        <v>157</v>
      </c>
    </row>
    <row r="31" spans="1:6" ht="12">
      <c r="A31" s="7" t="s">
        <v>102</v>
      </c>
      <c r="B31" s="18">
        <v>4.04067607677292</v>
      </c>
      <c r="C31" s="58">
        <v>5.05353609016877</v>
      </c>
      <c r="D31" s="58">
        <v>0.985803016858918</v>
      </c>
      <c r="E31" s="77">
        <f>SUM(B31:D31)</f>
        <v>10.080015183800608</v>
      </c>
      <c r="F31" s="124" t="s">
        <v>157</v>
      </c>
    </row>
    <row r="32" spans="1:6" ht="12">
      <c r="A32" s="7" t="s">
        <v>103</v>
      </c>
      <c r="B32" s="18">
        <v>36.8796949483739</v>
      </c>
      <c r="C32" s="58">
        <v>19.9668888329477</v>
      </c>
      <c r="D32" s="58">
        <v>0</v>
      </c>
      <c r="E32" s="77">
        <f>SUM(B32:D32)</f>
        <v>56.8465837813216</v>
      </c>
      <c r="F32" s="124" t="s">
        <v>157</v>
      </c>
    </row>
    <row r="33" spans="1:6" ht="12">
      <c r="A33" s="7" t="s">
        <v>104</v>
      </c>
      <c r="B33" s="18">
        <v>4.98594529634311</v>
      </c>
      <c r="C33" s="58">
        <v>0</v>
      </c>
      <c r="D33" s="58">
        <v>0</v>
      </c>
      <c r="E33" s="77">
        <f>SUM(B33:D33)</f>
        <v>4.98594529634311</v>
      </c>
      <c r="F33" s="124" t="s">
        <v>157</v>
      </c>
    </row>
    <row r="34" spans="1:6" ht="12">
      <c r="A34" s="7" t="s">
        <v>18</v>
      </c>
      <c r="B34" s="18">
        <v>13.9733821610371</v>
      </c>
      <c r="C34" s="58">
        <v>12.993182976296</v>
      </c>
      <c r="D34" s="58">
        <v>0</v>
      </c>
      <c r="E34" s="77">
        <f>SUM(B34:D34)</f>
        <v>26.9665651373331</v>
      </c>
      <c r="F34" s="124" t="s">
        <v>157</v>
      </c>
    </row>
    <row r="35" spans="1:6" ht="12">
      <c r="A35" s="14" t="s">
        <v>9</v>
      </c>
      <c r="B35" s="19">
        <f>SUM(B30:B34)</f>
        <v>81.94684969412313</v>
      </c>
      <c r="C35" s="59">
        <f>SUM(C30:C34)</f>
        <v>51.00926299774407</v>
      </c>
      <c r="D35" s="59">
        <f>SUM(D30:D34)</f>
        <v>1.987899053444288</v>
      </c>
      <c r="E35" s="47">
        <f>SUM(E30:E34)</f>
        <v>134.94401174531149</v>
      </c>
      <c r="F35" s="124" t="s">
        <v>157</v>
      </c>
    </row>
    <row r="36" spans="1:6" ht="6" customHeight="1">
      <c r="A36" s="7"/>
      <c r="B36" s="18"/>
      <c r="C36" s="58"/>
      <c r="D36" s="58"/>
      <c r="E36" s="46"/>
      <c r="F36" s="124" t="s">
        <v>157</v>
      </c>
    </row>
    <row r="37" spans="1:6" ht="12">
      <c r="A37" s="7" t="s">
        <v>10</v>
      </c>
      <c r="B37" s="18">
        <v>28.6890668561156</v>
      </c>
      <c r="C37" s="58">
        <v>342.995480329598</v>
      </c>
      <c r="D37" s="58">
        <v>119.252675515759</v>
      </c>
      <c r="E37" s="77">
        <f>SUM(B37:D37)</f>
        <v>490.9372227014726</v>
      </c>
      <c r="F37" s="124" t="s">
        <v>157</v>
      </c>
    </row>
    <row r="38" spans="1:6" ht="12">
      <c r="A38" s="7" t="s">
        <v>12</v>
      </c>
      <c r="B38" s="18">
        <v>50.1240440901956</v>
      </c>
      <c r="C38" s="58">
        <v>121.212743322859</v>
      </c>
      <c r="D38" s="58">
        <v>29.0737416960697</v>
      </c>
      <c r="E38" s="77">
        <f>SUM(B38:D38)</f>
        <v>200.4105291091243</v>
      </c>
      <c r="F38" s="124" t="s">
        <v>157</v>
      </c>
    </row>
    <row r="39" spans="1:6" ht="11.25">
      <c r="A39" s="68" t="s">
        <v>105</v>
      </c>
      <c r="B39" s="21">
        <f>SUM(B37:B38)</f>
        <v>78.8131109463112</v>
      </c>
      <c r="C39" s="78">
        <f>SUM(C37:C38)</f>
        <v>464.20822365245704</v>
      </c>
      <c r="D39" s="78">
        <f>SUM(D37:D38)</f>
        <v>148.3264172118287</v>
      </c>
      <c r="E39" s="79">
        <f>SUM(E37:E38)</f>
        <v>691.347751810597</v>
      </c>
      <c r="F39" s="124" t="s">
        <v>157</v>
      </c>
    </row>
    <row r="40" spans="1:6" ht="6" customHeight="1">
      <c r="A40" s="7"/>
      <c r="B40" s="18"/>
      <c r="C40" s="58"/>
      <c r="D40" s="58"/>
      <c r="E40" s="46"/>
      <c r="F40" s="124" t="s">
        <v>157</v>
      </c>
    </row>
    <row r="41" spans="1:6" ht="11.25">
      <c r="A41" s="68" t="s">
        <v>106</v>
      </c>
      <c r="B41" s="21">
        <v>149.860693180351</v>
      </c>
      <c r="C41" s="78">
        <v>99.4022349142551</v>
      </c>
      <c r="D41" s="78">
        <v>12.9189620652922</v>
      </c>
      <c r="E41" s="79">
        <f>SUM(B41:D41)</f>
        <v>262.18189015989833</v>
      </c>
      <c r="F41" s="124" t="s">
        <v>157</v>
      </c>
    </row>
    <row r="42" spans="1:6" ht="6" customHeight="1">
      <c r="A42" s="68"/>
      <c r="B42" s="18"/>
      <c r="C42" s="58"/>
      <c r="D42" s="58"/>
      <c r="E42" s="46"/>
      <c r="F42" s="124" t="s">
        <v>157</v>
      </c>
    </row>
    <row r="43" spans="1:6" ht="11.25">
      <c r="A43" s="68" t="s">
        <v>107</v>
      </c>
      <c r="B43" s="21">
        <v>58.4917509944867</v>
      </c>
      <c r="C43" s="78">
        <v>176.894904982649</v>
      </c>
      <c r="D43" s="78">
        <v>28.1239325395455</v>
      </c>
      <c r="E43" s="79">
        <f>SUM(B43:D43)</f>
        <v>263.5105885166812</v>
      </c>
      <c r="F43" s="124" t="s">
        <v>157</v>
      </c>
    </row>
    <row r="44" spans="1:6" ht="6" customHeight="1">
      <c r="A44" s="68"/>
      <c r="B44" s="18"/>
      <c r="C44" s="58"/>
      <c r="D44" s="58"/>
      <c r="E44" s="46"/>
      <c r="F44" s="124" t="s">
        <v>157</v>
      </c>
    </row>
    <row r="45" spans="1:6" ht="11.25">
      <c r="A45" s="68" t="s">
        <v>108</v>
      </c>
      <c r="B45" s="21">
        <v>490.845274643364</v>
      </c>
      <c r="C45" s="78">
        <v>335.74170991002</v>
      </c>
      <c r="D45" s="78">
        <v>42.9642859180279</v>
      </c>
      <c r="E45" s="79">
        <v>869.551270471412</v>
      </c>
      <c r="F45" s="124" t="s">
        <v>157</v>
      </c>
    </row>
    <row r="46" spans="1:6" ht="6" customHeight="1">
      <c r="A46" s="68"/>
      <c r="B46" s="18"/>
      <c r="C46" s="58"/>
      <c r="D46" s="58"/>
      <c r="E46" s="46"/>
      <c r="F46" s="124" t="s">
        <v>157</v>
      </c>
    </row>
    <row r="47" spans="1:6" ht="11.25">
      <c r="A47" s="68" t="s">
        <v>109</v>
      </c>
      <c r="B47" s="21">
        <v>37.365864286559</v>
      </c>
      <c r="C47" s="78">
        <v>36.2440875867679</v>
      </c>
      <c r="D47" s="78">
        <v>10.1368902637741</v>
      </c>
      <c r="E47" s="79">
        <f>SUM(B47:D47)</f>
        <v>83.74684213710101</v>
      </c>
      <c r="F47" s="124" t="s">
        <v>157</v>
      </c>
    </row>
    <row r="48" spans="1:6" ht="12">
      <c r="A48" s="14" t="s">
        <v>11</v>
      </c>
      <c r="B48" s="19">
        <f>B39+B41+B43+B45+B47</f>
        <v>815.3766940510719</v>
      </c>
      <c r="C48" s="59">
        <f>C39+C41+C43+C45+C47</f>
        <v>1112.491161046149</v>
      </c>
      <c r="D48" s="59">
        <f>D39+D41+D43+D45+D47</f>
        <v>242.4704879984684</v>
      </c>
      <c r="E48" s="47">
        <f>E39+E41+E43+E45+E47</f>
        <v>2170.338343095689</v>
      </c>
      <c r="F48" s="124" t="s">
        <v>157</v>
      </c>
    </row>
    <row r="49" spans="1:6" ht="6" customHeight="1">
      <c r="A49" s="7"/>
      <c r="B49" s="18"/>
      <c r="C49" s="58"/>
      <c r="D49" s="58"/>
      <c r="E49" s="46"/>
      <c r="F49" s="124" t="s">
        <v>157</v>
      </c>
    </row>
    <row r="50" spans="1:6" ht="12">
      <c r="A50" s="14" t="s">
        <v>14</v>
      </c>
      <c r="B50" s="19">
        <v>0</v>
      </c>
      <c r="C50" s="59"/>
      <c r="D50" s="59"/>
      <c r="E50" s="47">
        <f>SUM(B50:D50)</f>
        <v>0</v>
      </c>
      <c r="F50" s="124" t="s">
        <v>157</v>
      </c>
    </row>
    <row r="51" spans="1:6" ht="6" customHeight="1">
      <c r="A51" s="7"/>
      <c r="B51" s="18"/>
      <c r="C51" s="58"/>
      <c r="D51" s="58"/>
      <c r="E51" s="46"/>
      <c r="F51" s="124"/>
    </row>
    <row r="52" spans="1:6" ht="13.5" thickBot="1">
      <c r="A52" s="8" t="s">
        <v>68</v>
      </c>
      <c r="B52" s="20">
        <f>B17+B24+B28+B35+B48+B50</f>
        <v>4681.464868870353</v>
      </c>
      <c r="C52" s="60">
        <f>C17+C24+C28+C35+C48+C50</f>
        <v>2557.920362674604</v>
      </c>
      <c r="D52" s="60">
        <f>D17+D24+D28+D35+D48+D50</f>
        <v>591.9612902092204</v>
      </c>
      <c r="E52" s="48">
        <f>E17+E24+E28+E35+E48+E50</f>
        <v>7831.346521754176</v>
      </c>
      <c r="F52" s="124"/>
    </row>
    <row r="53" spans="2:5" ht="11.25">
      <c r="B53" s="3"/>
      <c r="C53" s="3"/>
      <c r="D53" s="3"/>
      <c r="E53" s="3"/>
    </row>
    <row r="54" ht="11.25">
      <c r="A54" s="2" t="s">
        <v>151</v>
      </c>
    </row>
    <row r="57" spans="5:8" ht="12.75">
      <c r="E57" s="61"/>
      <c r="F57" s="61"/>
      <c r="G57" s="61"/>
      <c r="H57" s="61"/>
    </row>
    <row r="58" spans="5:8" ht="12.75">
      <c r="E58" s="61"/>
      <c r="F58" s="61"/>
      <c r="G58" s="61"/>
      <c r="H58" s="61"/>
    </row>
    <row r="59" spans="5:8" ht="12.75">
      <c r="E59" s="61"/>
      <c r="F59" s="61"/>
      <c r="G59" s="61"/>
      <c r="H59" s="61"/>
    </row>
    <row r="60" spans="5:8" ht="12.75">
      <c r="E60" s="61"/>
      <c r="F60" s="61"/>
      <c r="G60" s="61"/>
      <c r="H60" s="61"/>
    </row>
    <row r="61" spans="5:8" ht="12.75">
      <c r="E61" s="61"/>
      <c r="F61" s="61"/>
      <c r="G61" s="61"/>
      <c r="H61" s="61"/>
    </row>
    <row r="62" spans="5:8" ht="12.75">
      <c r="E62" s="61"/>
      <c r="F62" s="61"/>
      <c r="G62" s="61"/>
      <c r="H62" s="61"/>
    </row>
    <row r="63" spans="5:8" ht="12.75">
      <c r="E63" s="61"/>
      <c r="F63" s="61"/>
      <c r="G63" s="61"/>
      <c r="H63" s="61"/>
    </row>
    <row r="64" spans="5:8" ht="12.75">
      <c r="E64" s="61"/>
      <c r="F64" s="61"/>
      <c r="G64" s="61"/>
      <c r="H64" s="61"/>
    </row>
    <row r="65" spans="5:8" ht="12.75">
      <c r="E65" s="61"/>
      <c r="F65" s="61"/>
      <c r="G65" s="61"/>
      <c r="H65" s="61"/>
    </row>
    <row r="66" spans="5:8" ht="12.75">
      <c r="E66" s="61"/>
      <c r="F66" s="61"/>
      <c r="G66" s="61"/>
      <c r="H66" s="61"/>
    </row>
    <row r="67" spans="5:8" ht="12.75">
      <c r="E67" s="61"/>
      <c r="F67" s="61"/>
      <c r="G67" s="61"/>
      <c r="H67" s="61"/>
    </row>
    <row r="68" spans="5:8" ht="12.75">
      <c r="E68" s="61"/>
      <c r="F68" s="61"/>
      <c r="G68" s="61"/>
      <c r="H68" s="61"/>
    </row>
    <row r="69" spans="5:8" ht="12.75">
      <c r="E69" s="61"/>
      <c r="F69" s="61"/>
      <c r="G69" s="61"/>
      <c r="H69" s="61"/>
    </row>
    <row r="70" spans="5:8" ht="12.75">
      <c r="E70" s="61"/>
      <c r="F70" s="61"/>
      <c r="G70" s="61"/>
      <c r="H70" s="61"/>
    </row>
    <row r="71" spans="5:8" ht="12.75">
      <c r="E71" s="61"/>
      <c r="F71" s="61"/>
      <c r="G71" s="61"/>
      <c r="H71" s="61"/>
    </row>
    <row r="72" spans="5:8" ht="12.75">
      <c r="E72" s="61"/>
      <c r="F72" s="61"/>
      <c r="G72" s="61"/>
      <c r="H72" s="61"/>
    </row>
    <row r="73" spans="5:8" ht="12.75">
      <c r="E73" s="61"/>
      <c r="F73" s="61"/>
      <c r="G73" s="61"/>
      <c r="H73" s="61"/>
    </row>
    <row r="74" spans="5:8" ht="12.75">
      <c r="E74" s="61"/>
      <c r="F74" s="61"/>
      <c r="G74" s="61"/>
      <c r="H74" s="61"/>
    </row>
    <row r="75" spans="5:8" ht="12.75">
      <c r="E75" s="61"/>
      <c r="F75" s="61"/>
      <c r="G75" s="61"/>
      <c r="H75" s="61"/>
    </row>
    <row r="76" spans="5:8" ht="12.75">
      <c r="E76" s="61"/>
      <c r="F76" s="61"/>
      <c r="G76" s="61"/>
      <c r="H76" s="61"/>
    </row>
    <row r="77" spans="5:8" ht="12.75">
      <c r="E77" s="61"/>
      <c r="F77" s="61"/>
      <c r="G77" s="61"/>
      <c r="H77" s="61"/>
    </row>
    <row r="78" spans="5:8" ht="12.75">
      <c r="E78" s="61"/>
      <c r="F78" s="61"/>
      <c r="G78" s="61"/>
      <c r="H78" s="61"/>
    </row>
    <row r="79" spans="5:8" ht="12.75">
      <c r="E79" s="61"/>
      <c r="F79" s="61"/>
      <c r="G79" s="61"/>
      <c r="H79" s="61"/>
    </row>
    <row r="80" spans="5:8" ht="12.75">
      <c r="E80" s="61"/>
      <c r="F80" s="61"/>
      <c r="G80" s="61"/>
      <c r="H80" s="61"/>
    </row>
    <row r="81" spans="5:8" ht="12.75">
      <c r="E81" s="61"/>
      <c r="F81" s="61"/>
      <c r="G81" s="61"/>
      <c r="H81" s="61"/>
    </row>
    <row r="82" spans="5:8" ht="12.75">
      <c r="E82" s="61"/>
      <c r="F82" s="61"/>
      <c r="G82" s="61"/>
      <c r="H82" s="61"/>
    </row>
    <row r="83" spans="5:8" ht="12.75">
      <c r="E83" s="61"/>
      <c r="F83" s="61"/>
      <c r="G83" s="61"/>
      <c r="H83" s="61"/>
    </row>
    <row r="84" spans="5:8" ht="12.75">
      <c r="E84" s="61"/>
      <c r="F84" s="61"/>
      <c r="G84" s="61"/>
      <c r="H84" s="61"/>
    </row>
    <row r="85" spans="5:8" ht="12.75">
      <c r="E85" s="61"/>
      <c r="F85" s="61"/>
      <c r="G85" s="61"/>
      <c r="H85" s="61"/>
    </row>
    <row r="86" spans="5:8" ht="12.75">
      <c r="E86" s="61"/>
      <c r="F86" s="61"/>
      <c r="G86" s="61"/>
      <c r="H86" s="61"/>
    </row>
    <row r="87" spans="5:8" ht="12.75">
      <c r="E87" s="61"/>
      <c r="F87" s="61"/>
      <c r="G87" s="61"/>
      <c r="H87" s="61"/>
    </row>
    <row r="88" spans="5:8" ht="12.75">
      <c r="E88" s="61"/>
      <c r="F88" s="61"/>
      <c r="G88" s="61"/>
      <c r="H88" s="61"/>
    </row>
    <row r="89" spans="5:8" ht="12.75">
      <c r="E89" s="61"/>
      <c r="F89" s="61"/>
      <c r="G89" s="61"/>
      <c r="H89" s="61"/>
    </row>
    <row r="90" spans="5:8" ht="12.75">
      <c r="E90" s="61"/>
      <c r="F90" s="61"/>
      <c r="G90" s="61"/>
      <c r="H90" s="61"/>
    </row>
    <row r="91" spans="5:8" ht="12.75">
      <c r="E91" s="61"/>
      <c r="F91" s="61"/>
      <c r="G91" s="61"/>
      <c r="H91" s="61"/>
    </row>
    <row r="92" spans="5:8" ht="12.75">
      <c r="E92" s="61"/>
      <c r="F92" s="61"/>
      <c r="G92" s="61"/>
      <c r="H92" s="61"/>
    </row>
    <row r="93" spans="5:8" ht="12.75">
      <c r="E93" s="61"/>
      <c r="F93" s="61"/>
      <c r="G93" s="61"/>
      <c r="H93" s="61"/>
    </row>
    <row r="94" spans="5:8" ht="12.75">
      <c r="E94" s="61"/>
      <c r="F94" s="61"/>
      <c r="G94" s="61"/>
      <c r="H94" s="61"/>
    </row>
    <row r="95" spans="5:8" ht="12.75">
      <c r="E95" s="61"/>
      <c r="F95" s="61"/>
      <c r="G95" s="61"/>
      <c r="H95" s="61"/>
    </row>
    <row r="96" spans="5:8" ht="12.75">
      <c r="E96" s="61"/>
      <c r="F96" s="61"/>
      <c r="G96" s="61"/>
      <c r="H96" s="61"/>
    </row>
    <row r="97" spans="5:8" ht="12.75">
      <c r="E97" s="61"/>
      <c r="F97" s="61"/>
      <c r="G97" s="61"/>
      <c r="H97" s="61"/>
    </row>
  </sheetData>
  <sheetProtection/>
  <printOptions horizontalCentered="1"/>
  <pageMargins left="0.7874015748031497" right="0.7874015748031497" top="0.3937007874015748" bottom="0.83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22"/>
  <sheetViews>
    <sheetView showGridLines="0" showZeros="0" zoomScalePageLayoutView="0" workbookViewId="0" topLeftCell="A1">
      <selection activeCell="A1" sqref="A1"/>
    </sheetView>
  </sheetViews>
  <sheetFormatPr defaultColWidth="11.421875" defaultRowHeight="12.75"/>
  <cols>
    <col min="1" max="1" width="34.28125" style="2" customWidth="1"/>
    <col min="2" max="7" width="12.7109375" style="2" customWidth="1"/>
    <col min="8" max="16384" width="11.57421875" style="2" customWidth="1"/>
  </cols>
  <sheetData>
    <row r="1" spans="1:7" ht="15">
      <c r="A1" s="125" t="str">
        <f>Sommaire!A1</f>
        <v>FÉVRIER 2019</v>
      </c>
      <c r="G1" s="22"/>
    </row>
    <row r="2" spans="1:7" ht="15">
      <c r="A2" s="51" t="s">
        <v>75</v>
      </c>
      <c r="B2" s="51"/>
      <c r="C2" s="51"/>
      <c r="D2" s="51"/>
      <c r="E2" s="51"/>
      <c r="F2" s="51"/>
      <c r="G2" s="22"/>
    </row>
    <row r="3" ht="12" thickBot="1"/>
    <row r="4" spans="1:7" ht="6" customHeight="1">
      <c r="A4" s="6"/>
      <c r="B4" s="39"/>
      <c r="C4" s="4"/>
      <c r="D4" s="4"/>
      <c r="E4" s="4"/>
      <c r="F4" s="4"/>
      <c r="G4" s="5"/>
    </row>
    <row r="5" spans="1:7" ht="12">
      <c r="A5" s="23" t="s">
        <v>17</v>
      </c>
      <c r="B5" s="49"/>
      <c r="C5" s="54" t="s">
        <v>76</v>
      </c>
      <c r="D5" s="62" t="s">
        <v>77</v>
      </c>
      <c r="E5" s="54"/>
      <c r="F5" s="54"/>
      <c r="G5" s="53"/>
    </row>
    <row r="6" spans="1:7" ht="6" customHeight="1">
      <c r="A6" s="23"/>
      <c r="B6" s="40"/>
      <c r="C6" s="55"/>
      <c r="D6" s="55"/>
      <c r="E6" s="55"/>
      <c r="F6" s="55"/>
      <c r="G6" s="43"/>
    </row>
    <row r="7" spans="1:7" ht="6" customHeight="1">
      <c r="A7" s="23"/>
      <c r="B7" s="44"/>
      <c r="C7" s="56"/>
      <c r="D7" s="56"/>
      <c r="E7" s="56"/>
      <c r="F7" s="56"/>
      <c r="G7" s="41"/>
    </row>
    <row r="8" spans="1:7" ht="12">
      <c r="A8" s="23"/>
      <c r="B8" s="17" t="s">
        <v>72</v>
      </c>
      <c r="C8" s="50" t="s">
        <v>73</v>
      </c>
      <c r="D8" s="50" t="s">
        <v>74</v>
      </c>
      <c r="E8" s="50" t="s">
        <v>118</v>
      </c>
      <c r="F8" s="50" t="s">
        <v>30</v>
      </c>
      <c r="G8" s="45" t="s">
        <v>66</v>
      </c>
    </row>
    <row r="9" spans="1:7" ht="6" customHeight="1">
      <c r="A9" s="9"/>
      <c r="B9" s="38"/>
      <c r="C9" s="57"/>
      <c r="D9" s="57"/>
      <c r="E9" s="57"/>
      <c r="F9" s="57"/>
      <c r="G9" s="42"/>
    </row>
    <row r="10" spans="1:7" ht="6" customHeight="1">
      <c r="A10" s="7"/>
      <c r="B10" s="17"/>
      <c r="C10" s="50"/>
      <c r="D10" s="50"/>
      <c r="E10" s="50"/>
      <c r="F10" s="50"/>
      <c r="G10" s="45"/>
    </row>
    <row r="11" spans="1:8" ht="12">
      <c r="A11" s="7" t="s">
        <v>1</v>
      </c>
      <c r="B11" s="18">
        <v>773.992592586629</v>
      </c>
      <c r="C11" s="58">
        <v>576.446808867734</v>
      </c>
      <c r="D11" s="58">
        <v>693.443967834222</v>
      </c>
      <c r="E11" s="58">
        <v>149.170248746377</v>
      </c>
      <c r="F11" s="58">
        <v>101.776494136131</v>
      </c>
      <c r="G11" s="77">
        <f aca="true" t="shared" si="0" ref="G11:G16">SUM(B11:F11)</f>
        <v>2294.8301121710933</v>
      </c>
      <c r="H11" s="124" t="s">
        <v>157</v>
      </c>
    </row>
    <row r="12" spans="1:8" ht="12">
      <c r="A12" s="7" t="s">
        <v>95</v>
      </c>
      <c r="B12" s="18">
        <v>15.0869044796908</v>
      </c>
      <c r="C12" s="58">
        <v>12.1063342475066</v>
      </c>
      <c r="D12" s="58">
        <v>32.2156994522085</v>
      </c>
      <c r="E12" s="58">
        <v>4.00609469226895</v>
      </c>
      <c r="F12" s="58">
        <v>2.0075200702896</v>
      </c>
      <c r="G12" s="77">
        <f t="shared" si="0"/>
        <v>65.42255294196444</v>
      </c>
      <c r="H12" s="124" t="s">
        <v>157</v>
      </c>
    </row>
    <row r="13" spans="1:8" ht="12">
      <c r="A13" s="7" t="s">
        <v>96</v>
      </c>
      <c r="B13" s="18">
        <v>12.10704470031</v>
      </c>
      <c r="C13" s="58">
        <v>6.05638355024661</v>
      </c>
      <c r="D13" s="58">
        <v>6.04486814994366</v>
      </c>
      <c r="E13" s="58">
        <v>4.01914812315196</v>
      </c>
      <c r="F13" s="58">
        <v>0.992083483267362</v>
      </c>
      <c r="G13" s="77">
        <f t="shared" si="0"/>
        <v>29.219528006919592</v>
      </c>
      <c r="H13" s="124" t="s">
        <v>157</v>
      </c>
    </row>
    <row r="14" spans="1:8" ht="12">
      <c r="A14" s="7" t="s">
        <v>94</v>
      </c>
      <c r="B14" s="18">
        <v>37.1921283115175</v>
      </c>
      <c r="C14" s="58">
        <v>33.2546374468692</v>
      </c>
      <c r="D14" s="58">
        <v>132.910918213603</v>
      </c>
      <c r="E14" s="58">
        <v>14.0441448843116</v>
      </c>
      <c r="F14" s="58">
        <v>11.1217401233476</v>
      </c>
      <c r="G14" s="77">
        <f t="shared" si="0"/>
        <v>228.5235689796489</v>
      </c>
      <c r="H14" s="124" t="s">
        <v>157</v>
      </c>
    </row>
    <row r="15" spans="1:8" ht="12">
      <c r="A15" s="7" t="s">
        <v>97</v>
      </c>
      <c r="B15" s="18">
        <v>16.018276006773</v>
      </c>
      <c r="C15" s="58">
        <v>4.00723941930522</v>
      </c>
      <c r="D15" s="58">
        <v>12.9820407895712</v>
      </c>
      <c r="E15" s="58">
        <v>0</v>
      </c>
      <c r="F15" s="58">
        <v>0.995962314939435</v>
      </c>
      <c r="G15" s="77">
        <f t="shared" si="0"/>
        <v>34.003518530588856</v>
      </c>
      <c r="H15" s="124" t="s">
        <v>157</v>
      </c>
    </row>
    <row r="16" spans="1:8" ht="12">
      <c r="A16" s="7" t="s">
        <v>2</v>
      </c>
      <c r="B16" s="18">
        <v>54.277241026514</v>
      </c>
      <c r="C16" s="58">
        <v>25.104365031975</v>
      </c>
      <c r="D16" s="58">
        <v>45.2188136706308</v>
      </c>
      <c r="E16" s="58">
        <v>34.0752577803797</v>
      </c>
      <c r="F16" s="58">
        <v>6.00704717659625</v>
      </c>
      <c r="G16" s="77">
        <f t="shared" si="0"/>
        <v>164.68272468609575</v>
      </c>
      <c r="H16" s="124" t="s">
        <v>157</v>
      </c>
    </row>
    <row r="17" spans="1:8" ht="12">
      <c r="A17" s="14" t="s">
        <v>3</v>
      </c>
      <c r="B17" s="19">
        <f aca="true" t="shared" si="1" ref="B17:G17">SUM(B11:B16)</f>
        <v>908.6741871114344</v>
      </c>
      <c r="C17" s="59">
        <f t="shared" si="1"/>
        <v>656.9757685636367</v>
      </c>
      <c r="D17" s="59">
        <f t="shared" si="1"/>
        <v>922.8163081101791</v>
      </c>
      <c r="E17" s="59">
        <f t="shared" si="1"/>
        <v>205.31489422648923</v>
      </c>
      <c r="F17" s="59">
        <f t="shared" si="1"/>
        <v>122.90084730457126</v>
      </c>
      <c r="G17" s="47">
        <f t="shared" si="1"/>
        <v>2816.682005316311</v>
      </c>
      <c r="H17" s="124" t="s">
        <v>157</v>
      </c>
    </row>
    <row r="18" spans="1:8" ht="6" customHeight="1">
      <c r="A18" s="7"/>
      <c r="B18" s="18"/>
      <c r="C18" s="58"/>
      <c r="D18" s="58"/>
      <c r="E18" s="58"/>
      <c r="F18" s="58"/>
      <c r="G18" s="46"/>
      <c r="H18" s="124" t="s">
        <v>157</v>
      </c>
    </row>
    <row r="19" spans="1:8" ht="12">
      <c r="A19" s="7" t="s">
        <v>4</v>
      </c>
      <c r="B19" s="18">
        <v>80.979629460699</v>
      </c>
      <c r="C19" s="58">
        <v>510.298147533047</v>
      </c>
      <c r="D19" s="58">
        <v>661.311476933006</v>
      </c>
      <c r="E19" s="58">
        <v>727.136484480586</v>
      </c>
      <c r="F19" s="58">
        <v>111.601706180663</v>
      </c>
      <c r="G19" s="77">
        <f>SUM(B19:F19)</f>
        <v>2091.327444588001</v>
      </c>
      <c r="H19" s="124" t="s">
        <v>157</v>
      </c>
    </row>
    <row r="20" spans="1:8" ht="12">
      <c r="A20" s="7" t="s">
        <v>133</v>
      </c>
      <c r="B20" s="18">
        <v>20.1302977902765</v>
      </c>
      <c r="C20" s="58">
        <v>211.047889039244</v>
      </c>
      <c r="D20" s="58">
        <v>52.5288725989229</v>
      </c>
      <c r="E20" s="58">
        <v>18.1889074619153</v>
      </c>
      <c r="F20" s="58">
        <v>11.1324307361123</v>
      </c>
      <c r="G20" s="77">
        <f>SUM(B20:F20)</f>
        <v>313.028397626471</v>
      </c>
      <c r="H20" s="124" t="s">
        <v>157</v>
      </c>
    </row>
    <row r="21" spans="1:8" ht="12">
      <c r="A21" s="7" t="s">
        <v>98</v>
      </c>
      <c r="B21" s="18">
        <v>7.02259263483292</v>
      </c>
      <c r="C21" s="58">
        <v>16.0332424763445</v>
      </c>
      <c r="D21" s="58">
        <v>11.9652862161834</v>
      </c>
      <c r="E21" s="58">
        <v>2.98788694481831</v>
      </c>
      <c r="F21" s="58">
        <v>1.01286001339585</v>
      </c>
      <c r="G21" s="77">
        <f>SUM(B21:F21)</f>
        <v>39.02186828557498</v>
      </c>
      <c r="H21" s="124" t="s">
        <v>157</v>
      </c>
    </row>
    <row r="22" spans="1:8" ht="12">
      <c r="A22" s="7" t="s">
        <v>99</v>
      </c>
      <c r="B22" s="18">
        <v>8.02835429292235</v>
      </c>
      <c r="C22" s="58">
        <v>10.0805732500258</v>
      </c>
      <c r="D22" s="58">
        <v>5.02206618316624</v>
      </c>
      <c r="E22" s="58">
        <v>7.02314677883554</v>
      </c>
      <c r="F22" s="58">
        <v>0.997125059894586</v>
      </c>
      <c r="G22" s="77">
        <f>SUM(B22:F22)</f>
        <v>31.151265564844515</v>
      </c>
      <c r="H22" s="124" t="s">
        <v>157</v>
      </c>
    </row>
    <row r="23" spans="1:8" ht="12">
      <c r="A23" s="7" t="s">
        <v>5</v>
      </c>
      <c r="B23" s="18">
        <v>72.1932940248746</v>
      </c>
      <c r="C23" s="58">
        <v>29.0604443394495</v>
      </c>
      <c r="D23" s="58">
        <v>21.0221474736491</v>
      </c>
      <c r="E23" s="58">
        <v>20.1710884534332</v>
      </c>
      <c r="F23" s="58">
        <v>8.02025382081124</v>
      </c>
      <c r="G23" s="77">
        <f>SUM(B23:F23)</f>
        <v>150.46722811221764</v>
      </c>
      <c r="H23" s="124" t="s">
        <v>157</v>
      </c>
    </row>
    <row r="24" spans="1:8" ht="12">
      <c r="A24" s="14" t="s">
        <v>6</v>
      </c>
      <c r="B24" s="19">
        <f aca="true" t="shared" si="2" ref="B24:G24">SUM(B19:B23)</f>
        <v>188.35416820360535</v>
      </c>
      <c r="C24" s="59">
        <f t="shared" si="2"/>
        <v>776.520296638111</v>
      </c>
      <c r="D24" s="59">
        <f t="shared" si="2"/>
        <v>751.8498494049276</v>
      </c>
      <c r="E24" s="59">
        <f t="shared" si="2"/>
        <v>775.5075141195883</v>
      </c>
      <c r="F24" s="59">
        <f t="shared" si="2"/>
        <v>132.76437581087697</v>
      </c>
      <c r="G24" s="47">
        <f t="shared" si="2"/>
        <v>2624.9962041771087</v>
      </c>
      <c r="H24" s="124" t="s">
        <v>157</v>
      </c>
    </row>
    <row r="25" spans="1:8" ht="6" customHeight="1">
      <c r="A25" s="7"/>
      <c r="B25" s="18"/>
      <c r="C25" s="58"/>
      <c r="D25" s="58"/>
      <c r="E25" s="58"/>
      <c r="F25" s="58"/>
      <c r="G25" s="46"/>
      <c r="H25" s="124" t="s">
        <v>157</v>
      </c>
    </row>
    <row r="26" spans="1:8" ht="12" customHeight="1">
      <c r="A26" s="7" t="s">
        <v>100</v>
      </c>
      <c r="B26" s="18">
        <v>30.0265087609463</v>
      </c>
      <c r="C26" s="58">
        <v>12.0324822347261</v>
      </c>
      <c r="D26" s="58">
        <v>11.047003862754</v>
      </c>
      <c r="E26" s="58">
        <v>5.9907541568698</v>
      </c>
      <c r="F26" s="58">
        <v>1.01286001339585</v>
      </c>
      <c r="G26" s="77">
        <f>SUM(B26:F26)</f>
        <v>60.10960902869205</v>
      </c>
      <c r="H26" s="124" t="s">
        <v>157</v>
      </c>
    </row>
    <row r="27" spans="1:8" ht="12" customHeight="1">
      <c r="A27" s="7" t="s">
        <v>101</v>
      </c>
      <c r="B27" s="18">
        <v>18.1991883106939</v>
      </c>
      <c r="C27" s="58">
        <v>1.01286001339585</v>
      </c>
      <c r="D27" s="58">
        <v>3.03858004018755</v>
      </c>
      <c r="E27" s="58">
        <v>0</v>
      </c>
      <c r="F27" s="58">
        <v>2.0257200267917</v>
      </c>
      <c r="G27" s="77">
        <f>SUM(B27:F27)</f>
        <v>24.276348391069</v>
      </c>
      <c r="H27" s="124" t="s">
        <v>157</v>
      </c>
    </row>
    <row r="28" spans="1:8" ht="12">
      <c r="A28" s="14" t="s">
        <v>7</v>
      </c>
      <c r="B28" s="19">
        <f aca="true" t="shared" si="3" ref="B28:G28">SUM(B26:B27)</f>
        <v>48.2256970716402</v>
      </c>
      <c r="C28" s="59">
        <f t="shared" si="3"/>
        <v>13.04534224812195</v>
      </c>
      <c r="D28" s="59">
        <f t="shared" si="3"/>
        <v>14.08558390294155</v>
      </c>
      <c r="E28" s="59">
        <f t="shared" si="3"/>
        <v>5.9907541568698</v>
      </c>
      <c r="F28" s="59">
        <f t="shared" si="3"/>
        <v>3.0385800401875502</v>
      </c>
      <c r="G28" s="47">
        <f t="shared" si="3"/>
        <v>84.38595741976104</v>
      </c>
      <c r="H28" s="124" t="s">
        <v>157</v>
      </c>
    </row>
    <row r="29" spans="1:8" ht="6" customHeight="1">
      <c r="A29" s="7"/>
      <c r="B29" s="18"/>
      <c r="C29" s="58"/>
      <c r="D29" s="58"/>
      <c r="E29" s="58"/>
      <c r="F29" s="58"/>
      <c r="G29" s="46"/>
      <c r="H29" s="124" t="s">
        <v>157</v>
      </c>
    </row>
    <row r="30" spans="1:8" ht="12">
      <c r="A30" s="7" t="s">
        <v>8</v>
      </c>
      <c r="B30" s="18">
        <v>15.0083640672991</v>
      </c>
      <c r="C30" s="58">
        <v>2.01495604998122</v>
      </c>
      <c r="D30" s="58">
        <v>13.0339769864113</v>
      </c>
      <c r="E30" s="58">
        <v>5.00550920623607</v>
      </c>
      <c r="F30" s="58">
        <v>1.00209603658537</v>
      </c>
      <c r="G30" s="77">
        <f>SUM(B30:F30)</f>
        <v>36.064902346513065</v>
      </c>
      <c r="H30" s="124" t="s">
        <v>157</v>
      </c>
    </row>
    <row r="31" spans="1:8" ht="12">
      <c r="A31" s="7" t="s">
        <v>102</v>
      </c>
      <c r="B31" s="18">
        <v>1.01286001339585</v>
      </c>
      <c r="C31" s="58">
        <v>4.02438305704647</v>
      </c>
      <c r="D31" s="58">
        <v>4.02991209996244</v>
      </c>
      <c r="E31" s="58">
        <v>1.01286001339585</v>
      </c>
      <c r="F31" s="58">
        <v>0</v>
      </c>
      <c r="G31" s="77">
        <f>SUM(B31:F31)</f>
        <v>10.08001518380061</v>
      </c>
      <c r="H31" s="124" t="s">
        <v>157</v>
      </c>
    </row>
    <row r="32" spans="1:8" ht="12">
      <c r="A32" s="7" t="s">
        <v>103</v>
      </c>
      <c r="B32" s="18">
        <v>30.9857227196083</v>
      </c>
      <c r="C32" s="58">
        <v>12.8973390071961</v>
      </c>
      <c r="D32" s="58">
        <v>11.9614260179318</v>
      </c>
      <c r="E32" s="58">
        <v>1.00209603658537</v>
      </c>
      <c r="F32" s="58">
        <v>0</v>
      </c>
      <c r="G32" s="77">
        <f>SUM(B32:F32)</f>
        <v>56.84658378132157</v>
      </c>
      <c r="H32" s="124" t="s">
        <v>157</v>
      </c>
    </row>
    <row r="33" spans="1:8" ht="12">
      <c r="A33" s="7" t="s">
        <v>104</v>
      </c>
      <c r="B33" s="18">
        <v>1.00209603658537</v>
      </c>
      <c r="C33" s="58">
        <v>3.98384925975774</v>
      </c>
      <c r="D33" s="58">
        <v>0</v>
      </c>
      <c r="E33" s="58">
        <v>0</v>
      </c>
      <c r="F33" s="58">
        <v>0</v>
      </c>
      <c r="G33" s="77">
        <f>SUM(B33:F33)</f>
        <v>4.98594529634311</v>
      </c>
      <c r="H33" s="124" t="s">
        <v>157</v>
      </c>
    </row>
    <row r="34" spans="1:8" ht="12">
      <c r="A34" s="7" t="s">
        <v>18</v>
      </c>
      <c r="B34" s="18">
        <v>14.9993417999319</v>
      </c>
      <c r="C34" s="58">
        <v>3.9607493309545</v>
      </c>
      <c r="D34" s="58">
        <v>5.01209460053734</v>
      </c>
      <c r="E34" s="58">
        <v>2.99437940590937</v>
      </c>
      <c r="F34" s="58">
        <v>0</v>
      </c>
      <c r="G34" s="77">
        <f>SUM(B34:F34)</f>
        <v>26.966565137333113</v>
      </c>
      <c r="H34" s="124" t="s">
        <v>157</v>
      </c>
    </row>
    <row r="35" spans="1:8" ht="12">
      <c r="A35" s="14" t="s">
        <v>9</v>
      </c>
      <c r="B35" s="19">
        <f aca="true" t="shared" si="4" ref="B35:G35">SUM(B30:B34)</f>
        <v>63.00838463682052</v>
      </c>
      <c r="C35" s="59">
        <f t="shared" si="4"/>
        <v>26.881276704936027</v>
      </c>
      <c r="D35" s="59">
        <f t="shared" si="4"/>
        <v>34.03740970484288</v>
      </c>
      <c r="E35" s="59">
        <f t="shared" si="4"/>
        <v>10.01484466212666</v>
      </c>
      <c r="F35" s="59">
        <f t="shared" si="4"/>
        <v>1.00209603658537</v>
      </c>
      <c r="G35" s="47">
        <f t="shared" si="4"/>
        <v>134.94401174531146</v>
      </c>
      <c r="H35" s="124" t="s">
        <v>157</v>
      </c>
    </row>
    <row r="36" spans="1:8" ht="6" customHeight="1">
      <c r="A36" s="7"/>
      <c r="B36" s="18"/>
      <c r="C36" s="58"/>
      <c r="D36" s="58"/>
      <c r="E36" s="58"/>
      <c r="F36" s="58"/>
      <c r="G36" s="46"/>
      <c r="H36" s="124" t="s">
        <v>157</v>
      </c>
    </row>
    <row r="37" spans="1:8" ht="12">
      <c r="A37" s="7" t="s">
        <v>10</v>
      </c>
      <c r="B37" s="18">
        <v>111.958469942299</v>
      </c>
      <c r="C37" s="58">
        <v>203.067868729015</v>
      </c>
      <c r="D37" s="58">
        <v>59.5955867998539</v>
      </c>
      <c r="E37" s="58">
        <v>8.25975203598256</v>
      </c>
      <c r="F37" s="58">
        <v>108.055545194323</v>
      </c>
      <c r="G37" s="77">
        <f>SUM(B37:F37)</f>
        <v>490.9372227014735</v>
      </c>
      <c r="H37" s="124" t="s">
        <v>157</v>
      </c>
    </row>
    <row r="38" spans="1:8" ht="12">
      <c r="A38" s="7" t="s">
        <v>12</v>
      </c>
      <c r="B38" s="18">
        <v>84.173906946379</v>
      </c>
      <c r="C38" s="58">
        <v>39.1141596490868</v>
      </c>
      <c r="D38" s="58">
        <v>31.0590887907881</v>
      </c>
      <c r="E38" s="58">
        <v>20.9822463197854</v>
      </c>
      <c r="F38" s="58">
        <v>25.0811274030853</v>
      </c>
      <c r="G38" s="77">
        <f>SUM(B38:F38)</f>
        <v>200.4105291091246</v>
      </c>
      <c r="H38" s="124" t="s">
        <v>157</v>
      </c>
    </row>
    <row r="39" spans="1:8" ht="11.25">
      <c r="A39" s="68" t="s">
        <v>105</v>
      </c>
      <c r="B39" s="21">
        <f aca="true" t="shared" si="5" ref="B39:G39">SUM(B37:B38)</f>
        <v>196.132376888678</v>
      </c>
      <c r="C39" s="78">
        <f t="shared" si="5"/>
        <v>242.1820283781018</v>
      </c>
      <c r="D39" s="78">
        <f t="shared" si="5"/>
        <v>90.654675590642</v>
      </c>
      <c r="E39" s="78">
        <f t="shared" si="5"/>
        <v>29.24199835576796</v>
      </c>
      <c r="F39" s="78">
        <f t="shared" si="5"/>
        <v>133.1366725974083</v>
      </c>
      <c r="G39" s="79">
        <f t="shared" si="5"/>
        <v>691.3477518105981</v>
      </c>
      <c r="H39" s="124" t="s">
        <v>157</v>
      </c>
    </row>
    <row r="40" spans="1:8" ht="6" customHeight="1">
      <c r="A40" s="7"/>
      <c r="B40" s="18"/>
      <c r="C40" s="58"/>
      <c r="D40" s="58"/>
      <c r="E40" s="58"/>
      <c r="F40" s="58"/>
      <c r="G40" s="77"/>
      <c r="H40" s="124" t="s">
        <v>157</v>
      </c>
    </row>
    <row r="41" spans="1:8" ht="11.25">
      <c r="A41" s="68" t="s">
        <v>106</v>
      </c>
      <c r="B41" s="21">
        <v>82.6478901475448</v>
      </c>
      <c r="C41" s="78">
        <v>41.6283315930029</v>
      </c>
      <c r="D41" s="78">
        <v>105.113660589348</v>
      </c>
      <c r="E41" s="78">
        <v>19.8730457647109</v>
      </c>
      <c r="F41" s="78">
        <v>12.9189620652922</v>
      </c>
      <c r="G41" s="79">
        <f>SUM(B41:F41)</f>
        <v>262.1818901598988</v>
      </c>
      <c r="H41" s="124" t="s">
        <v>157</v>
      </c>
    </row>
    <row r="42" spans="1:8" ht="6" customHeight="1">
      <c r="A42" s="7"/>
      <c r="B42" s="18"/>
      <c r="C42" s="58"/>
      <c r="D42" s="58"/>
      <c r="E42" s="58"/>
      <c r="F42" s="58"/>
      <c r="G42" s="77"/>
      <c r="H42" s="124" t="s">
        <v>157</v>
      </c>
    </row>
    <row r="43" spans="1:8" ht="11.25">
      <c r="A43" s="68" t="s">
        <v>107</v>
      </c>
      <c r="B43" s="21">
        <v>129.060157309625</v>
      </c>
      <c r="C43" s="78">
        <v>53.3680328190312</v>
      </c>
      <c r="D43" s="78">
        <v>20.9151351405242</v>
      </c>
      <c r="E43" s="78">
        <v>36.0220880731384</v>
      </c>
      <c r="F43" s="78">
        <v>24.145175174362</v>
      </c>
      <c r="G43" s="79">
        <f>SUM(B43:F43)</f>
        <v>263.5105885166808</v>
      </c>
      <c r="H43" s="124" t="s">
        <v>157</v>
      </c>
    </row>
    <row r="44" spans="1:8" ht="6" customHeight="1">
      <c r="A44" s="68"/>
      <c r="B44" s="18"/>
      <c r="C44" s="58"/>
      <c r="D44" s="58"/>
      <c r="E44" s="58"/>
      <c r="F44" s="58"/>
      <c r="G44" s="77"/>
      <c r="H44" s="124" t="s">
        <v>157</v>
      </c>
    </row>
    <row r="45" spans="1:8" ht="11.25">
      <c r="A45" s="68" t="s">
        <v>108</v>
      </c>
      <c r="B45" s="21">
        <v>234.911241480359</v>
      </c>
      <c r="C45" s="78">
        <v>170.031985590003</v>
      </c>
      <c r="D45" s="78">
        <v>340.738236061579</v>
      </c>
      <c r="E45" s="78">
        <v>99.8706588255824</v>
      </c>
      <c r="F45" s="78">
        <v>23.9991485138898</v>
      </c>
      <c r="G45" s="79">
        <v>869.5512704714132</v>
      </c>
      <c r="H45" s="124" t="s">
        <v>157</v>
      </c>
    </row>
    <row r="46" spans="1:8" ht="6" customHeight="1">
      <c r="A46" s="68"/>
      <c r="B46" s="18"/>
      <c r="C46" s="58"/>
      <c r="D46" s="58"/>
      <c r="E46" s="58"/>
      <c r="F46" s="58"/>
      <c r="G46" s="77"/>
      <c r="H46" s="124" t="s">
        <v>157</v>
      </c>
    </row>
    <row r="47" spans="1:8" ht="11.25">
      <c r="A47" s="68" t="s">
        <v>109</v>
      </c>
      <c r="B47" s="21">
        <v>43.2862841407844</v>
      </c>
      <c r="C47" s="78">
        <v>14.9722915331548</v>
      </c>
      <c r="D47" s="78">
        <v>0</v>
      </c>
      <c r="E47" s="78">
        <v>16.3223207556865</v>
      </c>
      <c r="F47" s="78">
        <v>9.16594570747525</v>
      </c>
      <c r="G47" s="79">
        <f>SUM(B47:F47)</f>
        <v>83.74684213710096</v>
      </c>
      <c r="H47" s="124" t="s">
        <v>157</v>
      </c>
    </row>
    <row r="48" spans="1:8" ht="12">
      <c r="A48" s="14" t="s">
        <v>11</v>
      </c>
      <c r="B48" s="19">
        <f aca="true" t="shared" si="6" ref="B48:G48">B39+B41+B43+B45+B47</f>
        <v>686.0379499669912</v>
      </c>
      <c r="C48" s="59">
        <f t="shared" si="6"/>
        <v>522.1826699132937</v>
      </c>
      <c r="D48" s="59">
        <f t="shared" si="6"/>
        <v>557.4217073820932</v>
      </c>
      <c r="E48" s="59">
        <f t="shared" si="6"/>
        <v>201.33011177488615</v>
      </c>
      <c r="F48" s="59">
        <f t="shared" si="6"/>
        <v>203.36590405842756</v>
      </c>
      <c r="G48" s="47">
        <f t="shared" si="6"/>
        <v>2170.338343095692</v>
      </c>
      <c r="H48" s="124" t="s">
        <v>157</v>
      </c>
    </row>
    <row r="49" spans="1:8" ht="6" customHeight="1">
      <c r="A49" s="7"/>
      <c r="B49" s="18"/>
      <c r="C49" s="58"/>
      <c r="D49" s="58"/>
      <c r="E49" s="58"/>
      <c r="F49" s="58"/>
      <c r="G49" s="46"/>
      <c r="H49" s="124" t="s">
        <v>157</v>
      </c>
    </row>
    <row r="50" spans="1:8" ht="12">
      <c r="A50" s="14" t="s">
        <v>14</v>
      </c>
      <c r="B50" s="19">
        <v>0</v>
      </c>
      <c r="C50" s="59">
        <v>0</v>
      </c>
      <c r="D50" s="59">
        <v>0</v>
      </c>
      <c r="E50" s="59">
        <v>0</v>
      </c>
      <c r="F50" s="59"/>
      <c r="G50" s="47">
        <f>SUM(B50:F50)</f>
        <v>0</v>
      </c>
      <c r="H50" s="124" t="s">
        <v>157</v>
      </c>
    </row>
    <row r="51" spans="1:8" ht="6" customHeight="1">
      <c r="A51" s="7"/>
      <c r="B51" s="18"/>
      <c r="C51" s="58"/>
      <c r="D51" s="58"/>
      <c r="E51" s="58"/>
      <c r="F51" s="58"/>
      <c r="G51" s="46"/>
      <c r="H51" s="124"/>
    </row>
    <row r="52" spans="1:8" ht="13.5" thickBot="1">
      <c r="A52" s="8" t="s">
        <v>68</v>
      </c>
      <c r="B52" s="20">
        <f aca="true" t="shared" si="7" ref="B52:G52">B17+B24+B28+B35+B48+B50</f>
        <v>1894.3003869904917</v>
      </c>
      <c r="C52" s="60">
        <f t="shared" si="7"/>
        <v>1995.6053540680991</v>
      </c>
      <c r="D52" s="60">
        <f t="shared" si="7"/>
        <v>2280.2108585049846</v>
      </c>
      <c r="E52" s="60">
        <f t="shared" si="7"/>
        <v>1198.15811893996</v>
      </c>
      <c r="F52" s="60">
        <f t="shared" si="7"/>
        <v>463.0718032506487</v>
      </c>
      <c r="G52" s="48">
        <f t="shared" si="7"/>
        <v>7831.346521754184</v>
      </c>
      <c r="H52" s="124"/>
    </row>
    <row r="53" spans="2:7" ht="11.25">
      <c r="B53" s="3"/>
      <c r="C53" s="3"/>
      <c r="D53" s="3"/>
      <c r="E53" s="3"/>
      <c r="F53" s="3"/>
      <c r="G53" s="3"/>
    </row>
    <row r="54" ht="11.25">
      <c r="A54" s="2" t="s">
        <v>151</v>
      </c>
    </row>
    <row r="58" spans="2:5" ht="12.75">
      <c r="B58" s="61"/>
      <c r="C58" s="61"/>
      <c r="D58" s="61"/>
      <c r="E58" s="61"/>
    </row>
    <row r="59" spans="2:5" ht="12.75">
      <c r="B59" s="61"/>
      <c r="C59" s="61"/>
      <c r="D59" s="61"/>
      <c r="E59" s="61"/>
    </row>
    <row r="60" spans="2:5" ht="12.75">
      <c r="B60" s="61"/>
      <c r="C60" s="61"/>
      <c r="D60" s="61"/>
      <c r="E60" s="61"/>
    </row>
    <row r="61" spans="2:5" ht="12.75">
      <c r="B61" s="61"/>
      <c r="C61" s="61"/>
      <c r="D61" s="61"/>
      <c r="E61" s="61"/>
    </row>
    <row r="62" spans="2:5" ht="12.75">
      <c r="B62" s="61"/>
      <c r="C62" s="61"/>
      <c r="D62" s="61"/>
      <c r="E62" s="61"/>
    </row>
    <row r="63" spans="2:5" ht="12.75">
      <c r="B63" s="61"/>
      <c r="C63" s="61"/>
      <c r="D63" s="61"/>
      <c r="E63" s="61"/>
    </row>
    <row r="64" spans="2:5" ht="12.75">
      <c r="B64" s="61"/>
      <c r="C64" s="61"/>
      <c r="D64" s="61"/>
      <c r="E64" s="61"/>
    </row>
    <row r="65" spans="2:5" ht="12.75">
      <c r="B65" s="61"/>
      <c r="C65" s="61"/>
      <c r="D65" s="61"/>
      <c r="E65" s="61"/>
    </row>
    <row r="66" spans="2:5" ht="12.75">
      <c r="B66" s="61"/>
      <c r="C66" s="61"/>
      <c r="D66" s="61"/>
      <c r="E66" s="61"/>
    </row>
    <row r="67" spans="2:5" ht="12.75">
      <c r="B67" s="61"/>
      <c r="C67" s="61"/>
      <c r="D67" s="61"/>
      <c r="E67" s="61"/>
    </row>
    <row r="68" spans="2:5" ht="12.75">
      <c r="B68" s="61"/>
      <c r="C68" s="61"/>
      <c r="D68" s="61"/>
      <c r="E68" s="61"/>
    </row>
    <row r="69" spans="2:5" ht="12.75">
      <c r="B69" s="61"/>
      <c r="C69" s="61"/>
      <c r="D69" s="61"/>
      <c r="E69" s="61"/>
    </row>
    <row r="70" spans="2:5" ht="12.75">
      <c r="B70" s="61"/>
      <c r="C70" s="61"/>
      <c r="D70" s="61"/>
      <c r="E70" s="61"/>
    </row>
    <row r="71" spans="2:5" ht="12.75">
      <c r="B71" s="61"/>
      <c r="C71" s="61"/>
      <c r="D71" s="61"/>
      <c r="E71" s="61"/>
    </row>
    <row r="72" spans="2:5" ht="12.75">
      <c r="B72" s="61"/>
      <c r="C72" s="61"/>
      <c r="D72" s="61"/>
      <c r="E72" s="61"/>
    </row>
    <row r="73" spans="2:5" ht="12.75">
      <c r="B73" s="61"/>
      <c r="C73" s="61"/>
      <c r="D73" s="61"/>
      <c r="E73" s="61"/>
    </row>
    <row r="74" spans="2:5" ht="12.75">
      <c r="B74" s="61"/>
      <c r="C74" s="61"/>
      <c r="D74" s="61"/>
      <c r="E74" s="61"/>
    </row>
    <row r="75" spans="2:5" ht="12.75">
      <c r="B75" s="61"/>
      <c r="C75" s="61"/>
      <c r="D75" s="61"/>
      <c r="E75" s="61"/>
    </row>
    <row r="76" spans="2:5" ht="12.75">
      <c r="B76" s="61"/>
      <c r="C76" s="61"/>
      <c r="D76" s="61"/>
      <c r="E76" s="61"/>
    </row>
    <row r="77" spans="2:5" ht="12.75">
      <c r="B77" s="61"/>
      <c r="C77" s="61"/>
      <c r="D77" s="61"/>
      <c r="E77" s="61"/>
    </row>
    <row r="78" spans="2:5" ht="12.75">
      <c r="B78" s="61"/>
      <c r="C78" s="61"/>
      <c r="D78" s="61"/>
      <c r="E78" s="61"/>
    </row>
    <row r="79" spans="2:5" ht="12.75">
      <c r="B79" s="61"/>
      <c r="C79" s="61"/>
      <c r="D79" s="61"/>
      <c r="E79" s="61"/>
    </row>
    <row r="80" spans="2:5" ht="12.75">
      <c r="B80" s="61"/>
      <c r="C80" s="61"/>
      <c r="D80" s="61"/>
      <c r="E80" s="61"/>
    </row>
    <row r="81" spans="2:5" ht="12.75">
      <c r="B81" s="61"/>
      <c r="C81" s="61"/>
      <c r="D81" s="61"/>
      <c r="E81" s="61"/>
    </row>
    <row r="82" spans="2:5" ht="12.75">
      <c r="B82" s="61"/>
      <c r="C82" s="61"/>
      <c r="D82" s="61"/>
      <c r="E82" s="61"/>
    </row>
    <row r="83" spans="2:5" ht="12.75">
      <c r="B83" s="61"/>
      <c r="C83" s="61"/>
      <c r="D83" s="61"/>
      <c r="E83" s="61"/>
    </row>
    <row r="84" spans="2:5" ht="12.75">
      <c r="B84" s="61"/>
      <c r="C84" s="61"/>
      <c r="D84" s="61"/>
      <c r="E84" s="61"/>
    </row>
    <row r="85" spans="2:5" ht="12.75">
      <c r="B85" s="61"/>
      <c r="C85" s="61"/>
      <c r="D85" s="61"/>
      <c r="E85" s="61"/>
    </row>
    <row r="86" spans="2:5" ht="12.75">
      <c r="B86" s="61"/>
      <c r="C86" s="61"/>
      <c r="D86" s="61"/>
      <c r="E86" s="61"/>
    </row>
    <row r="87" spans="2:5" ht="12.75">
      <c r="B87" s="61"/>
      <c r="C87" s="61"/>
      <c r="D87" s="61"/>
      <c r="E87" s="61"/>
    </row>
    <row r="88" spans="2:5" ht="12.75">
      <c r="B88" s="61"/>
      <c r="C88" s="61"/>
      <c r="D88" s="61"/>
      <c r="E88" s="61"/>
    </row>
    <row r="89" spans="2:5" ht="12.75">
      <c r="B89" s="61"/>
      <c r="C89" s="61"/>
      <c r="D89" s="61"/>
      <c r="E89" s="61"/>
    </row>
    <row r="90" spans="2:5" ht="12.75">
      <c r="B90" s="61"/>
      <c r="C90" s="61"/>
      <c r="D90" s="61"/>
      <c r="E90" s="61"/>
    </row>
    <row r="91" spans="2:5" ht="12.75">
      <c r="B91" s="61"/>
      <c r="C91" s="61"/>
      <c r="D91" s="61"/>
      <c r="E91" s="61"/>
    </row>
    <row r="92" spans="2:5" ht="12.75">
      <c r="B92" s="61"/>
      <c r="C92" s="61"/>
      <c r="D92" s="61"/>
      <c r="E92" s="61"/>
    </row>
    <row r="93" spans="2:5" ht="12.75">
      <c r="B93" s="61"/>
      <c r="C93" s="61"/>
      <c r="D93" s="61"/>
      <c r="E93" s="61"/>
    </row>
    <row r="94" spans="2:5" ht="12.75">
      <c r="B94" s="61"/>
      <c r="C94" s="61"/>
      <c r="D94" s="61"/>
      <c r="E94" s="61"/>
    </row>
    <row r="95" spans="2:5" ht="12.75">
      <c r="B95" s="61"/>
      <c r="C95" s="61"/>
      <c r="D95" s="61"/>
      <c r="E95" s="61"/>
    </row>
    <row r="96" spans="2:5" ht="12.75">
      <c r="B96" s="61"/>
      <c r="C96" s="61"/>
      <c r="D96" s="61"/>
      <c r="E96" s="61"/>
    </row>
    <row r="97" spans="2:5" ht="12.75">
      <c r="B97" s="61"/>
      <c r="C97" s="61"/>
      <c r="D97" s="61"/>
      <c r="E97" s="61"/>
    </row>
    <row r="98" spans="2:5" ht="12.75">
      <c r="B98" s="61"/>
      <c r="C98" s="61"/>
      <c r="D98" s="61"/>
      <c r="E98" s="61"/>
    </row>
    <row r="99" spans="2:5" ht="12.75">
      <c r="B99" s="61"/>
      <c r="C99" s="61"/>
      <c r="D99" s="61"/>
      <c r="E99" s="61"/>
    </row>
    <row r="100" spans="2:5" ht="12.75">
      <c r="B100" s="61"/>
      <c r="C100" s="61"/>
      <c r="D100" s="61"/>
      <c r="E100" s="61"/>
    </row>
    <row r="101" spans="2:5" ht="12.75">
      <c r="B101" s="61"/>
      <c r="C101" s="61"/>
      <c r="D101" s="61"/>
      <c r="E101" s="61"/>
    </row>
    <row r="102" spans="2:5" ht="12.75">
      <c r="B102" s="61"/>
      <c r="C102" s="61"/>
      <c r="D102" s="61"/>
      <c r="E102" s="61"/>
    </row>
    <row r="103" spans="2:5" ht="12.75">
      <c r="B103" s="61"/>
      <c r="C103" s="61"/>
      <c r="D103" s="61"/>
      <c r="E103" s="61"/>
    </row>
    <row r="104" spans="2:5" ht="12.75">
      <c r="B104" s="61"/>
      <c r="C104" s="61"/>
      <c r="D104" s="61"/>
      <c r="E104" s="61"/>
    </row>
    <row r="105" spans="2:5" ht="12.75">
      <c r="B105" s="61"/>
      <c r="C105" s="61"/>
      <c r="D105" s="61"/>
      <c r="E105" s="61"/>
    </row>
    <row r="106" spans="2:5" ht="12.75">
      <c r="B106" s="61"/>
      <c r="C106" s="61"/>
      <c r="D106" s="61"/>
      <c r="E106" s="61"/>
    </row>
    <row r="107" spans="2:5" ht="12.75">
      <c r="B107" s="61"/>
      <c r="C107" s="61"/>
      <c r="D107" s="61"/>
      <c r="E107" s="61"/>
    </row>
    <row r="108" spans="2:5" ht="12.75">
      <c r="B108" s="61"/>
      <c r="C108" s="61"/>
      <c r="D108" s="61"/>
      <c r="E108" s="61"/>
    </row>
    <row r="109" spans="2:5" ht="12.75">
      <c r="B109" s="61"/>
      <c r="C109" s="61"/>
      <c r="D109" s="61"/>
      <c r="E109" s="61"/>
    </row>
    <row r="110" spans="2:5" ht="12.75">
      <c r="B110" s="61"/>
      <c r="C110" s="61"/>
      <c r="D110" s="61"/>
      <c r="E110" s="61"/>
    </row>
    <row r="111" spans="2:5" ht="12.75">
      <c r="B111" s="61"/>
      <c r="C111" s="61"/>
      <c r="D111" s="61"/>
      <c r="E111" s="61"/>
    </row>
    <row r="112" spans="2:5" ht="12.75">
      <c r="B112" s="61"/>
      <c r="C112" s="61"/>
      <c r="D112" s="61"/>
      <c r="E112" s="61"/>
    </row>
    <row r="113" spans="2:5" ht="12.75">
      <c r="B113" s="61"/>
      <c r="C113" s="61"/>
      <c r="D113" s="61"/>
      <c r="E113" s="61"/>
    </row>
    <row r="114" spans="2:5" ht="12.75">
      <c r="B114" s="61"/>
      <c r="C114" s="61"/>
      <c r="D114" s="61"/>
      <c r="E114" s="61"/>
    </row>
    <row r="115" spans="2:5" ht="12.75">
      <c r="B115" s="61"/>
      <c r="C115" s="61"/>
      <c r="D115" s="61"/>
      <c r="E115" s="61"/>
    </row>
    <row r="116" spans="2:5" ht="12.75">
      <c r="B116" s="61"/>
      <c r="C116" s="61"/>
      <c r="D116" s="61"/>
      <c r="E116" s="61"/>
    </row>
    <row r="117" spans="2:5" ht="12.75">
      <c r="B117" s="61"/>
      <c r="C117" s="61"/>
      <c r="D117" s="61"/>
      <c r="E117" s="61"/>
    </row>
    <row r="118" spans="2:5" ht="12.75">
      <c r="B118" s="61"/>
      <c r="C118" s="61"/>
      <c r="D118" s="61"/>
      <c r="E118" s="61"/>
    </row>
    <row r="119" spans="2:5" ht="12.75">
      <c r="B119" s="61"/>
      <c r="C119" s="61"/>
      <c r="D119" s="61"/>
      <c r="E119" s="61"/>
    </row>
    <row r="120" spans="2:5" ht="12.75">
      <c r="B120" s="61"/>
      <c r="C120" s="61"/>
      <c r="D120" s="61"/>
      <c r="E120" s="61"/>
    </row>
    <row r="121" spans="2:5" ht="12.75">
      <c r="B121" s="61"/>
      <c r="C121" s="61"/>
      <c r="D121" s="61"/>
      <c r="E121" s="61"/>
    </row>
    <row r="122" spans="2:5" ht="12.75">
      <c r="B122" s="61"/>
      <c r="C122" s="61"/>
      <c r="D122" s="61"/>
      <c r="E122" s="61"/>
    </row>
  </sheetData>
  <sheetProtection/>
  <printOptions horizontalCentered="1"/>
  <pageMargins left="0.7874015748031497" right="0.7874015748031497" top="0.3937007874015748" bottom="0.83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56"/>
  <sheetViews>
    <sheetView showGridLines="0" zoomScalePageLayoutView="0" workbookViewId="0" topLeftCell="A1">
      <selection activeCell="F23" sqref="F23"/>
    </sheetView>
  </sheetViews>
  <sheetFormatPr defaultColWidth="11.421875" defaultRowHeight="12.75"/>
  <cols>
    <col min="1" max="1" width="34.28125" style="2" customWidth="1"/>
    <col min="2" max="3" width="12.7109375" style="2" customWidth="1"/>
    <col min="4" max="16384" width="11.57421875" style="2" customWidth="1"/>
  </cols>
  <sheetData>
    <row r="1" spans="1:3" ht="15">
      <c r="A1" s="125" t="str">
        <f>Sommaire!A1</f>
        <v>FÉVRIER 2019</v>
      </c>
      <c r="C1" s="22"/>
    </row>
    <row r="2" spans="1:3" ht="15">
      <c r="A2" s="51" t="s">
        <v>88</v>
      </c>
      <c r="B2" s="51"/>
      <c r="C2" s="22"/>
    </row>
    <row r="3" spans="1:3" ht="15">
      <c r="A3" s="51" t="s">
        <v>89</v>
      </c>
      <c r="B3" s="51"/>
      <c r="C3" s="22"/>
    </row>
    <row r="4" ht="12" thickBot="1"/>
    <row r="5" spans="1:3" ht="6" customHeight="1">
      <c r="A5" s="6"/>
      <c r="B5" s="39"/>
      <c r="C5" s="5"/>
    </row>
    <row r="6" spans="1:3" ht="12">
      <c r="A6" s="23" t="s">
        <v>17</v>
      </c>
      <c r="B6" s="127" t="s">
        <v>130</v>
      </c>
      <c r="C6" s="128"/>
    </row>
    <row r="7" spans="1:3" ht="6" customHeight="1">
      <c r="A7" s="23"/>
      <c r="B7" s="40"/>
      <c r="C7" s="43"/>
    </row>
    <row r="8" spans="1:3" ht="6" customHeight="1">
      <c r="A8" s="23"/>
      <c r="B8" s="44"/>
      <c r="C8" s="41"/>
    </row>
    <row r="9" spans="1:3" ht="12">
      <c r="A9" s="23"/>
      <c r="B9" s="17" t="s">
        <v>51</v>
      </c>
      <c r="C9" s="45" t="s">
        <v>52</v>
      </c>
    </row>
    <row r="10" spans="1:3" ht="6" customHeight="1">
      <c r="A10" s="9"/>
      <c r="B10" s="38"/>
      <c r="C10" s="42"/>
    </row>
    <row r="11" spans="1:3" ht="6" customHeight="1">
      <c r="A11" s="7"/>
      <c r="B11" s="17"/>
      <c r="C11" s="45"/>
    </row>
    <row r="12" spans="1:4" ht="11.25">
      <c r="A12" s="7" t="s">
        <v>1</v>
      </c>
      <c r="B12" s="18">
        <v>2163.9521455618</v>
      </c>
      <c r="C12" s="66">
        <v>26.6</v>
      </c>
      <c r="D12" s="124"/>
    </row>
    <row r="13" spans="1:4" ht="11.25">
      <c r="A13" s="7" t="s">
        <v>95</v>
      </c>
      <c r="B13" s="18">
        <v>64.4254278820698</v>
      </c>
      <c r="C13" s="66">
        <v>8.8</v>
      </c>
      <c r="D13" s="124"/>
    </row>
    <row r="14" spans="1:4" ht="11.25">
      <c r="A14" s="7" t="s">
        <v>96</v>
      </c>
      <c r="B14" s="18">
        <v>27.1938079801279</v>
      </c>
      <c r="C14" s="66">
        <v>21.8</v>
      </c>
      <c r="D14" s="124"/>
    </row>
    <row r="15" spans="1:4" ht="11.25">
      <c r="A15" s="7" t="s">
        <v>94</v>
      </c>
      <c r="B15" s="18">
        <v>214.386337807928</v>
      </c>
      <c r="C15" s="66">
        <v>7.9</v>
      </c>
      <c r="D15" s="124"/>
    </row>
    <row r="16" spans="1:4" ht="11.25">
      <c r="A16" s="7" t="s">
        <v>97</v>
      </c>
      <c r="B16" s="18">
        <v>34.0035185305889</v>
      </c>
      <c r="C16" s="66">
        <v>11.7</v>
      </c>
      <c r="D16" s="124"/>
    </row>
    <row r="17" spans="1:4" ht="11.25">
      <c r="A17" s="7" t="s">
        <v>2</v>
      </c>
      <c r="B17" s="18">
        <v>161.681965619256</v>
      </c>
      <c r="C17" s="66">
        <v>16.9</v>
      </c>
      <c r="D17" s="124"/>
    </row>
    <row r="18" spans="1:4" ht="12">
      <c r="A18" s="14" t="s">
        <v>3</v>
      </c>
      <c r="B18" s="19">
        <v>2665.64320338177</v>
      </c>
      <c r="C18" s="67">
        <v>23.8</v>
      </c>
      <c r="D18" s="124"/>
    </row>
    <row r="19" spans="1:4" ht="6" customHeight="1">
      <c r="A19" s="7"/>
      <c r="B19" s="18"/>
      <c r="C19" s="46"/>
      <c r="D19" s="124"/>
    </row>
    <row r="20" spans="1:4" ht="11.25">
      <c r="A20" s="7" t="s">
        <v>4</v>
      </c>
      <c r="B20" s="18">
        <v>2043.94264733594</v>
      </c>
      <c r="C20" s="66">
        <v>6.9</v>
      </c>
      <c r="D20" s="124"/>
    </row>
    <row r="21" spans="1:4" ht="11.25">
      <c r="A21" s="7" t="s">
        <v>133</v>
      </c>
      <c r="B21" s="18">
        <v>305.939040661021</v>
      </c>
      <c r="C21" s="66">
        <v>9.9</v>
      </c>
      <c r="D21" s="124"/>
    </row>
    <row r="22" spans="1:4" ht="11.25">
      <c r="A22" s="7" t="s">
        <v>98</v>
      </c>
      <c r="B22" s="18">
        <v>39.0218682855749</v>
      </c>
      <c r="C22" s="66">
        <v>6.4</v>
      </c>
      <c r="D22" s="124"/>
    </row>
    <row r="23" spans="1:4" ht="11.25">
      <c r="A23" s="7" t="s">
        <v>99</v>
      </c>
      <c r="B23" s="18">
        <v>31.1512655648445</v>
      </c>
      <c r="C23" s="66">
        <v>11.3</v>
      </c>
      <c r="D23" s="124"/>
    </row>
    <row r="24" spans="1:4" ht="11.25">
      <c r="A24" s="7" t="s">
        <v>5</v>
      </c>
      <c r="B24" s="18">
        <v>138.43834420578</v>
      </c>
      <c r="C24" s="66">
        <v>24.3</v>
      </c>
      <c r="D24" s="124"/>
    </row>
    <row r="25" spans="1:4" ht="12">
      <c r="A25" s="14" t="s">
        <v>6</v>
      </c>
      <c r="B25" s="19">
        <v>2558.49316605316</v>
      </c>
      <c r="C25" s="67">
        <v>8.3</v>
      </c>
      <c r="D25" s="124"/>
    </row>
    <row r="26" spans="1:4" ht="6" customHeight="1">
      <c r="A26" s="7"/>
      <c r="B26" s="18"/>
      <c r="C26" s="46"/>
      <c r="D26" s="124"/>
    </row>
    <row r="27" spans="1:4" ht="12" customHeight="1">
      <c r="A27" s="7" t="s">
        <v>100</v>
      </c>
      <c r="B27" s="18">
        <v>57.0980859850415</v>
      </c>
      <c r="C27" s="66">
        <v>13.3</v>
      </c>
      <c r="D27" s="124"/>
    </row>
    <row r="28" spans="1:4" ht="12" customHeight="1">
      <c r="A28" s="7" t="s">
        <v>101</v>
      </c>
      <c r="B28" s="18">
        <v>23.2634883776731</v>
      </c>
      <c r="C28" s="66">
        <v>46.3</v>
      </c>
      <c r="D28" s="124"/>
    </row>
    <row r="29" spans="1:4" ht="12">
      <c r="A29" s="14" t="s">
        <v>7</v>
      </c>
      <c r="B29" s="19">
        <v>80.3615743627146</v>
      </c>
      <c r="C29" s="67">
        <v>22.8</v>
      </c>
      <c r="D29" s="124"/>
    </row>
    <row r="30" spans="1:4" ht="6" customHeight="1">
      <c r="A30" s="7"/>
      <c r="B30" s="18"/>
      <c r="C30" s="46"/>
      <c r="D30" s="124"/>
    </row>
    <row r="31" spans="1:4" ht="11.25">
      <c r="A31" s="7" t="s">
        <v>8</v>
      </c>
      <c r="B31" s="18">
        <v>36.064902346513</v>
      </c>
      <c r="C31" s="66">
        <v>12.1</v>
      </c>
      <c r="D31" s="124"/>
    </row>
    <row r="32" spans="1:4" ht="11.25">
      <c r="A32" s="7" t="s">
        <v>102</v>
      </c>
      <c r="B32" s="18">
        <v>10.0800151838006</v>
      </c>
      <c r="C32" s="66">
        <v>53</v>
      </c>
      <c r="D32" s="124"/>
    </row>
    <row r="33" spans="1:4" ht="11.25">
      <c r="A33" s="7" t="s">
        <v>103</v>
      </c>
      <c r="B33" s="18">
        <v>56.8465837813216</v>
      </c>
      <c r="C33" s="66">
        <v>26.2</v>
      </c>
      <c r="D33" s="124"/>
    </row>
    <row r="34" spans="1:4" ht="11.25">
      <c r="A34" s="7" t="s">
        <v>104</v>
      </c>
      <c r="B34" s="18">
        <v>4.98594529634311</v>
      </c>
      <c r="C34" s="66">
        <v>6.8</v>
      </c>
      <c r="D34" s="124"/>
    </row>
    <row r="35" spans="1:4" ht="11.25">
      <c r="A35" s="7" t="s">
        <v>18</v>
      </c>
      <c r="B35" s="18">
        <v>25.9694400774385</v>
      </c>
      <c r="C35" s="66">
        <v>33.4</v>
      </c>
      <c r="D35" s="124"/>
    </row>
    <row r="36" spans="1:4" ht="12">
      <c r="A36" s="14" t="s">
        <v>9</v>
      </c>
      <c r="B36" s="19">
        <v>133.946886685417</v>
      </c>
      <c r="C36" s="67">
        <v>25.1</v>
      </c>
      <c r="D36" s="124"/>
    </row>
    <row r="37" spans="1:4" ht="6" customHeight="1">
      <c r="A37" s="7"/>
      <c r="B37" s="18"/>
      <c r="C37" s="82"/>
      <c r="D37" s="124"/>
    </row>
    <row r="38" spans="1:4" ht="11.25">
      <c r="A38" s="7" t="s">
        <v>10</v>
      </c>
      <c r="B38" s="18">
        <v>329.036362806072</v>
      </c>
      <c r="C38" s="66">
        <v>23.6</v>
      </c>
      <c r="D38" s="124"/>
    </row>
    <row r="39" spans="1:4" ht="11.25">
      <c r="A39" s="7" t="s">
        <v>12</v>
      </c>
      <c r="B39" s="18">
        <v>175.329095884369</v>
      </c>
      <c r="C39" s="66">
        <v>17.1</v>
      </c>
      <c r="D39" s="124"/>
    </row>
    <row r="40" spans="1:4" ht="11.25">
      <c r="A40" s="68" t="s">
        <v>105</v>
      </c>
      <c r="B40" s="21">
        <v>504.365458690441</v>
      </c>
      <c r="C40" s="83">
        <v>21.3</v>
      </c>
      <c r="D40" s="124"/>
    </row>
    <row r="41" spans="1:4" ht="3.75" customHeight="1">
      <c r="A41" s="7"/>
      <c r="B41" s="18"/>
      <c r="C41" s="66"/>
      <c r="D41" s="124"/>
    </row>
    <row r="42" spans="1:4" ht="11.25">
      <c r="A42" s="68" t="s">
        <v>106</v>
      </c>
      <c r="B42" s="21">
        <v>257.199394355846</v>
      </c>
      <c r="C42" s="83">
        <v>10.3</v>
      </c>
      <c r="D42" s="124"/>
    </row>
    <row r="43" spans="1:4" ht="3.75" customHeight="1">
      <c r="A43" s="68"/>
      <c r="B43" s="18"/>
      <c r="C43" s="83"/>
      <c r="D43" s="124"/>
    </row>
    <row r="44" spans="1:4" ht="11.25">
      <c r="A44" s="68" t="s">
        <v>107</v>
      </c>
      <c r="B44" s="21">
        <v>233.298832594061</v>
      </c>
      <c r="C44" s="83">
        <v>65.1</v>
      </c>
      <c r="D44" s="124"/>
    </row>
    <row r="45" spans="1:4" ht="3.75" customHeight="1">
      <c r="A45" s="68"/>
      <c r="B45" s="18"/>
      <c r="C45" s="83"/>
      <c r="D45" s="124"/>
    </row>
    <row r="46" spans="1:4" ht="11.25">
      <c r="A46" s="68" t="s">
        <v>108</v>
      </c>
      <c r="B46" s="21">
        <v>852.535662956097</v>
      </c>
      <c r="C46" s="83">
        <v>9.3</v>
      </c>
      <c r="D46" s="124"/>
    </row>
    <row r="47" spans="1:4" ht="3.75" customHeight="1">
      <c r="A47" s="68"/>
      <c r="B47" s="18"/>
      <c r="C47" s="83"/>
      <c r="D47" s="124"/>
    </row>
    <row r="48" spans="1:4" ht="11.25">
      <c r="A48" s="68" t="s">
        <v>109</v>
      </c>
      <c r="B48" s="21">
        <v>73.6603556316348</v>
      </c>
      <c r="C48" s="83">
        <v>27.1</v>
      </c>
      <c r="D48" s="124"/>
    </row>
    <row r="49" spans="1:4" ht="12">
      <c r="A49" s="14" t="s">
        <v>11</v>
      </c>
      <c r="B49" s="19">
        <v>1921.05970422808</v>
      </c>
      <c r="C49" s="67">
        <v>20</v>
      </c>
      <c r="D49" s="124"/>
    </row>
    <row r="50" spans="1:4" ht="6" customHeight="1">
      <c r="A50" s="7"/>
      <c r="B50" s="18"/>
      <c r="C50" s="46"/>
      <c r="D50" s="124"/>
    </row>
    <row r="51" spans="1:4" ht="12">
      <c r="A51" s="14" t="s">
        <v>14</v>
      </c>
      <c r="B51" s="19"/>
      <c r="C51" s="67"/>
      <c r="D51" s="124"/>
    </row>
    <row r="52" spans="1:4" ht="6" customHeight="1">
      <c r="A52" s="7"/>
      <c r="B52" s="18"/>
      <c r="C52" s="46"/>
      <c r="D52" s="124"/>
    </row>
    <row r="53" spans="1:4" ht="13.5" thickBot="1">
      <c r="A53" s="8" t="s">
        <v>35</v>
      </c>
      <c r="B53" s="34">
        <v>7359.50453471114</v>
      </c>
      <c r="C53" s="84">
        <v>17.4</v>
      </c>
      <c r="D53" s="124"/>
    </row>
    <row r="55" ht="11.25">
      <c r="A55" s="2" t="s">
        <v>151</v>
      </c>
    </row>
    <row r="56" ht="11.25">
      <c r="A56" s="1" t="s">
        <v>131</v>
      </c>
    </row>
  </sheetData>
  <sheetProtection/>
  <mergeCells count="1">
    <mergeCell ref="B6:C6"/>
  </mergeCells>
  <printOptions horizontalCentered="1"/>
  <pageMargins left="0.7874015748031497" right="0.7874015748031497" top="0.3937007874015748" bottom="0.83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7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4.28125" style="2" customWidth="1"/>
    <col min="2" max="3" width="12.7109375" style="2" customWidth="1"/>
    <col min="4" max="16384" width="11.57421875" style="2" customWidth="1"/>
  </cols>
  <sheetData>
    <row r="1" ht="12">
      <c r="A1" s="125" t="str">
        <f>Sommaire!A1</f>
        <v>FÉVRIER 2019</v>
      </c>
    </row>
    <row r="2" spans="1:3" ht="12.75">
      <c r="A2" s="51" t="s">
        <v>140</v>
      </c>
      <c r="B2" s="51"/>
      <c r="C2" s="51"/>
    </row>
    <row r="3" ht="12" thickBot="1"/>
    <row r="4" spans="1:3" ht="6" customHeight="1">
      <c r="A4" s="6"/>
      <c r="B4" s="86"/>
      <c r="C4" s="5"/>
    </row>
    <row r="5" spans="1:3" ht="12">
      <c r="A5" s="23" t="s">
        <v>78</v>
      </c>
      <c r="B5" s="112" t="s">
        <v>147</v>
      </c>
      <c r="C5" s="11"/>
    </row>
    <row r="6" spans="1:3" ht="6" customHeight="1">
      <c r="A6" s="23"/>
      <c r="B6" s="113"/>
      <c r="C6" s="111"/>
    </row>
    <row r="7" spans="1:3" ht="6" customHeight="1">
      <c r="A7" s="23"/>
      <c r="B7" s="116"/>
      <c r="C7" s="114"/>
    </row>
    <row r="8" spans="1:3" ht="12">
      <c r="A8" s="23"/>
      <c r="B8" s="73" t="s">
        <v>51</v>
      </c>
      <c r="C8" s="11" t="s">
        <v>145</v>
      </c>
    </row>
    <row r="9" spans="1:3" ht="6" customHeight="1">
      <c r="A9" s="9"/>
      <c r="B9" s="117"/>
      <c r="C9" s="115"/>
    </row>
    <row r="10" spans="1:3" ht="6" customHeight="1">
      <c r="A10" s="7"/>
      <c r="B10" s="73"/>
      <c r="C10" s="11"/>
    </row>
    <row r="11" spans="1:4" ht="11.25">
      <c r="A11" s="7" t="s">
        <v>1</v>
      </c>
      <c r="B11" s="75">
        <v>3488.62181113741</v>
      </c>
      <c r="C11" s="120">
        <f aca="true" t="shared" si="0" ref="C11:C17">IF(B$58=0,0,(B11/B$58)*100)</f>
        <v>21.474995979616626</v>
      </c>
      <c r="D11" s="124"/>
    </row>
    <row r="12" spans="1:4" ht="11.25">
      <c r="A12" s="7" t="s">
        <v>95</v>
      </c>
      <c r="B12" s="75">
        <v>6.0771600803751</v>
      </c>
      <c r="C12" s="120">
        <f t="shared" si="0"/>
        <v>0.03740932533211222</v>
      </c>
      <c r="D12" s="124"/>
    </row>
    <row r="13" spans="1:4" ht="11.25">
      <c r="A13" s="7" t="s">
        <v>96</v>
      </c>
      <c r="B13" s="75">
        <v>25.3107363580858</v>
      </c>
      <c r="C13" s="120">
        <f t="shared" si="0"/>
        <v>0.15580592880424998</v>
      </c>
      <c r="D13" s="124"/>
    </row>
    <row r="14" spans="1:4" ht="11.25">
      <c r="A14" s="7" t="s">
        <v>94</v>
      </c>
      <c r="B14" s="75">
        <v>11.1414601473543</v>
      </c>
      <c r="C14" s="120">
        <f t="shared" si="0"/>
        <v>0.06858376310887208</v>
      </c>
      <c r="D14" s="124"/>
    </row>
    <row r="15" spans="1:4" ht="11.25">
      <c r="A15" s="7" t="s">
        <v>97</v>
      </c>
      <c r="B15" s="75">
        <v>12.1231895227236</v>
      </c>
      <c r="C15" s="120">
        <f t="shared" si="0"/>
        <v>0.07462701902208718</v>
      </c>
      <c r="D15" s="124"/>
    </row>
    <row r="16" spans="1:4" ht="11.25">
      <c r="A16" s="7" t="s">
        <v>2</v>
      </c>
      <c r="B16" s="75">
        <v>113.974042930183</v>
      </c>
      <c r="C16" s="120">
        <f t="shared" si="0"/>
        <v>0.7015928484688153</v>
      </c>
      <c r="D16" s="124"/>
    </row>
    <row r="17" spans="1:4" ht="12">
      <c r="A17" s="14" t="s">
        <v>3</v>
      </c>
      <c r="B17" s="118">
        <f>SUM(B11:B16)</f>
        <v>3657.248400176132</v>
      </c>
      <c r="C17" s="121">
        <f t="shared" si="0"/>
        <v>22.513014864352762</v>
      </c>
      <c r="D17" s="124"/>
    </row>
    <row r="18" spans="1:4" ht="6" customHeight="1">
      <c r="A18" s="7"/>
      <c r="B18" s="75"/>
      <c r="C18" s="28"/>
      <c r="D18" s="124"/>
    </row>
    <row r="19" spans="1:4" ht="11.25">
      <c r="A19" s="7" t="s">
        <v>133</v>
      </c>
      <c r="B19" s="75">
        <v>43.3407750481141</v>
      </c>
      <c r="C19" s="120">
        <f aca="true" t="shared" si="1" ref="C19:C28">IF(B$58=0,0,(B19/B$58)*100)</f>
        <v>0.26679388603841375</v>
      </c>
      <c r="D19" s="124"/>
    </row>
    <row r="20" spans="1:4" ht="11.25">
      <c r="A20" s="7" t="s">
        <v>98</v>
      </c>
      <c r="B20" s="75">
        <v>15.1198749480741</v>
      </c>
      <c r="C20" s="120">
        <f t="shared" si="1"/>
        <v>0.09307378996645509</v>
      </c>
      <c r="D20" s="124"/>
    </row>
    <row r="21" spans="1:4" ht="11.25">
      <c r="A21" s="7" t="s">
        <v>134</v>
      </c>
      <c r="B21" s="75">
        <v>38.1799846587795</v>
      </c>
      <c r="C21" s="120">
        <f t="shared" si="1"/>
        <v>0.23502548038642057</v>
      </c>
      <c r="D21" s="124"/>
    </row>
    <row r="22" spans="1:4" ht="11.25">
      <c r="A22" s="7" t="s">
        <v>135</v>
      </c>
      <c r="B22" s="75">
        <v>205.274890268687</v>
      </c>
      <c r="C22" s="120">
        <f t="shared" si="1"/>
        <v>1.2636157433754758</v>
      </c>
      <c r="D22" s="124"/>
    </row>
    <row r="23" spans="1:4" ht="11.25">
      <c r="A23" s="7" t="s">
        <v>4</v>
      </c>
      <c r="B23" s="75">
        <v>311.415117709377</v>
      </c>
      <c r="C23" s="120">
        <f t="shared" si="1"/>
        <v>1.916985779155096</v>
      </c>
      <c r="D23" s="124"/>
    </row>
    <row r="24" spans="1:4" ht="11.25">
      <c r="A24" s="7" t="s">
        <v>136</v>
      </c>
      <c r="B24" s="75">
        <v>57.9846602768147</v>
      </c>
      <c r="C24" s="120">
        <f t="shared" si="1"/>
        <v>0.35693761426035664</v>
      </c>
      <c r="D24" s="124"/>
    </row>
    <row r="25" spans="1:4" ht="11.25">
      <c r="A25" s="7" t="s">
        <v>137</v>
      </c>
      <c r="B25" s="75">
        <v>276.320155971582</v>
      </c>
      <c r="C25" s="120">
        <f t="shared" si="1"/>
        <v>1.7009508510302191</v>
      </c>
      <c r="D25" s="124"/>
    </row>
    <row r="26" spans="1:4" ht="11.25">
      <c r="A26" s="7" t="s">
        <v>138</v>
      </c>
      <c r="B26" s="75">
        <v>165.857805763399</v>
      </c>
      <c r="C26" s="120">
        <f t="shared" si="1"/>
        <v>1.0209750167203597</v>
      </c>
      <c r="D26" s="124"/>
    </row>
    <row r="27" spans="1:4" ht="11.25">
      <c r="A27" s="7" t="s">
        <v>5</v>
      </c>
      <c r="B27" s="75">
        <v>176.5118579967</v>
      </c>
      <c r="C27" s="120">
        <f t="shared" si="1"/>
        <v>1.0865584308199723</v>
      </c>
      <c r="D27" s="124"/>
    </row>
    <row r="28" spans="1:4" ht="12">
      <c r="A28" s="14" t="s">
        <v>6</v>
      </c>
      <c r="B28" s="118">
        <f>SUM(B19:B27)</f>
        <v>1290.0051226415274</v>
      </c>
      <c r="C28" s="121">
        <f t="shared" si="1"/>
        <v>7.940916591752768</v>
      </c>
      <c r="D28" s="124"/>
    </row>
    <row r="29" spans="1:4" ht="6" customHeight="1">
      <c r="A29" s="7"/>
      <c r="B29" s="75"/>
      <c r="C29" s="28"/>
      <c r="D29" s="124"/>
    </row>
    <row r="30" spans="1:4" ht="12" customHeight="1">
      <c r="A30" s="7" t="s">
        <v>100</v>
      </c>
      <c r="B30" s="75">
        <v>152.780963510887</v>
      </c>
      <c r="C30" s="120">
        <f>IF(B$58=0,0,(B30/B$58)*100)</f>
        <v>0.9404775738900011</v>
      </c>
      <c r="D30" s="124"/>
    </row>
    <row r="31" spans="1:4" ht="12" customHeight="1">
      <c r="A31" s="7" t="s">
        <v>101</v>
      </c>
      <c r="B31" s="75">
        <v>58.3723441969658</v>
      </c>
      <c r="C31" s="120">
        <f>IF(B$58=0,0,(B31/B$58)*100)</f>
        <v>0.35932408980208136</v>
      </c>
      <c r="D31" s="124"/>
    </row>
    <row r="32" spans="1:4" ht="12">
      <c r="A32" s="14" t="s">
        <v>7</v>
      </c>
      <c r="B32" s="118">
        <f>SUM(B30:B31)</f>
        <v>211.1533077078528</v>
      </c>
      <c r="C32" s="121">
        <f>IF(B$58=0,0,(B32/B$58)*100)</f>
        <v>1.2998016636920824</v>
      </c>
      <c r="D32" s="124"/>
    </row>
    <row r="33" spans="1:4" ht="6" customHeight="1">
      <c r="A33" s="7"/>
      <c r="B33" s="75"/>
      <c r="C33" s="28"/>
      <c r="D33" s="124"/>
    </row>
    <row r="34" spans="1:4" ht="11.25">
      <c r="A34" s="7" t="s">
        <v>8</v>
      </c>
      <c r="B34" s="75">
        <v>123.687584223269</v>
      </c>
      <c r="C34" s="120">
        <f aca="true" t="shared" si="2" ref="C34:C39">IF(B$58=0,0,(B34/B$58)*100)</f>
        <v>0.7613867360008236</v>
      </c>
      <c r="D34" s="124"/>
    </row>
    <row r="35" spans="1:4" ht="11.25">
      <c r="A35" s="7" t="s">
        <v>102</v>
      </c>
      <c r="B35" s="75">
        <v>29.3502677078224</v>
      </c>
      <c r="C35" s="120">
        <f t="shared" si="2"/>
        <v>0.18067217232144156</v>
      </c>
      <c r="D35" s="124"/>
    </row>
    <row r="36" spans="1:4" ht="11.25">
      <c r="A36" s="7" t="s">
        <v>103</v>
      </c>
      <c r="B36" s="75">
        <v>51.8091426083462</v>
      </c>
      <c r="C36" s="120">
        <f t="shared" si="2"/>
        <v>0.31892282667890365</v>
      </c>
      <c r="D36" s="124"/>
    </row>
    <row r="37" spans="1:4" ht="11.25">
      <c r="A37" s="7" t="s">
        <v>104</v>
      </c>
      <c r="B37" s="75">
        <v>35.8970024258065</v>
      </c>
      <c r="C37" s="120">
        <f t="shared" si="2"/>
        <v>0.22097206991982515</v>
      </c>
      <c r="D37" s="124"/>
    </row>
    <row r="38" spans="1:4" ht="11.25">
      <c r="A38" s="7" t="s">
        <v>18</v>
      </c>
      <c r="B38" s="75">
        <v>53.9175423604663</v>
      </c>
      <c r="C38" s="120">
        <f t="shared" si="2"/>
        <v>0.33190155542951066</v>
      </c>
      <c r="D38" s="124"/>
    </row>
    <row r="39" spans="1:4" ht="12">
      <c r="A39" s="14" t="s">
        <v>9</v>
      </c>
      <c r="B39" s="118">
        <f>SUM(B34:B38)</f>
        <v>294.6615393257104</v>
      </c>
      <c r="C39" s="121">
        <f t="shared" si="2"/>
        <v>1.8138553603505045</v>
      </c>
      <c r="D39" s="124"/>
    </row>
    <row r="40" spans="1:4" ht="6" customHeight="1">
      <c r="A40" s="7"/>
      <c r="B40" s="75"/>
      <c r="C40" s="28"/>
      <c r="D40" s="124"/>
    </row>
    <row r="41" spans="1:4" ht="11.25">
      <c r="A41" s="7" t="s">
        <v>10</v>
      </c>
      <c r="B41" s="75">
        <v>651.01115942039</v>
      </c>
      <c r="C41" s="120">
        <f>IF(B$58=0,0,(B41/B$58)*100)</f>
        <v>4.007445572519747</v>
      </c>
      <c r="D41" s="124"/>
    </row>
    <row r="42" spans="1:4" ht="11.25">
      <c r="A42" s="7" t="s">
        <v>12</v>
      </c>
      <c r="B42" s="75">
        <v>611.753387561086</v>
      </c>
      <c r="C42" s="120">
        <f>IF(B$58=0,0,(B42/B$58)*100)</f>
        <v>3.765785530678641</v>
      </c>
      <c r="D42" s="124"/>
    </row>
    <row r="43" spans="1:4" ht="11.25">
      <c r="A43" s="68" t="s">
        <v>105</v>
      </c>
      <c r="B43" s="119">
        <f>SUM(B41:B42)</f>
        <v>1262.764546981476</v>
      </c>
      <c r="C43" s="122">
        <f>IF(B$58=0,0,(B43/B$58)*100)</f>
        <v>7.7732311031983885</v>
      </c>
      <c r="D43" s="124"/>
    </row>
    <row r="44" spans="1:4" ht="3.75" customHeight="1">
      <c r="A44" s="7"/>
      <c r="B44" s="75"/>
      <c r="C44" s="28"/>
      <c r="D44" s="124"/>
    </row>
    <row r="45" spans="1:4" ht="11.25">
      <c r="A45" s="68" t="s">
        <v>139</v>
      </c>
      <c r="B45" s="119">
        <v>102.069970029508</v>
      </c>
      <c r="C45" s="122">
        <f>IF(B$58=0,0,(B45/B$58)*100)</f>
        <v>0.6283146510824061</v>
      </c>
      <c r="D45" s="124"/>
    </row>
    <row r="46" spans="1:4" ht="3.75" customHeight="1">
      <c r="A46" s="68"/>
      <c r="B46" s="75"/>
      <c r="C46" s="28"/>
      <c r="D46" s="124"/>
    </row>
    <row r="47" spans="1:4" ht="11.25">
      <c r="A47" s="68" t="s">
        <v>106</v>
      </c>
      <c r="B47" s="119">
        <v>2104.96999997632</v>
      </c>
      <c r="C47" s="122">
        <f>IF(B$58=0,0,(B47/B$58)*100)</f>
        <v>12.957616140101747</v>
      </c>
      <c r="D47" s="124"/>
    </row>
    <row r="48" spans="1:4" ht="3.75" customHeight="1">
      <c r="A48" s="68"/>
      <c r="B48" s="75"/>
      <c r="C48" s="28"/>
      <c r="D48" s="124"/>
    </row>
    <row r="49" spans="1:4" ht="11.25">
      <c r="A49" s="68" t="s">
        <v>107</v>
      </c>
      <c r="B49" s="119">
        <v>1434.32669888466</v>
      </c>
      <c r="C49" s="122">
        <f>IF(B$58=0,0,(B49/B$58)*100)</f>
        <v>8.829320505211856</v>
      </c>
      <c r="D49" s="124"/>
    </row>
    <row r="50" spans="1:4" ht="3.75" customHeight="1">
      <c r="A50" s="68"/>
      <c r="B50" s="75"/>
      <c r="C50" s="28"/>
      <c r="D50" s="124"/>
    </row>
    <row r="51" spans="1:4" ht="11.25">
      <c r="A51" s="68" t="s">
        <v>108</v>
      </c>
      <c r="B51" s="119">
        <v>5867.77555544043</v>
      </c>
      <c r="C51" s="122">
        <f>IF(B$58=0,0,(B51/B$58)*100)</f>
        <v>36.12041180849358</v>
      </c>
      <c r="D51" s="124"/>
    </row>
    <row r="52" spans="1:4" ht="3.75" customHeight="1">
      <c r="A52" s="68"/>
      <c r="B52" s="75"/>
      <c r="C52" s="28"/>
      <c r="D52" s="124"/>
    </row>
    <row r="53" spans="1:4" ht="11.25">
      <c r="A53" s="68" t="s">
        <v>109</v>
      </c>
      <c r="B53" s="119">
        <v>20.0654374176172</v>
      </c>
      <c r="C53" s="122">
        <f>IF(B$58=0,0,(B53/B$58)*100)</f>
        <v>0.12351731176389355</v>
      </c>
      <c r="D53" s="124"/>
    </row>
    <row r="54" spans="1:4" ht="12">
      <c r="A54" s="14" t="s">
        <v>11</v>
      </c>
      <c r="B54" s="118">
        <f>B43+B45+B47+B49+B51+B53</f>
        <v>10791.972208730012</v>
      </c>
      <c r="C54" s="121">
        <f>IF(B$58=0,0,(B54/B$58)*100)</f>
        <v>66.43241151985187</v>
      </c>
      <c r="D54" s="124"/>
    </row>
    <row r="55" spans="1:4" ht="6" customHeight="1">
      <c r="A55" s="7"/>
      <c r="B55" s="75"/>
      <c r="C55" s="28"/>
      <c r="D55" s="124"/>
    </row>
    <row r="56" spans="1:4" ht="12">
      <c r="A56" s="14" t="s">
        <v>14</v>
      </c>
      <c r="B56" s="118"/>
      <c r="C56" s="121">
        <f>IF(B$58=0,0,(B56/B$58)*100)</f>
        <v>0</v>
      </c>
      <c r="D56" s="124"/>
    </row>
    <row r="57" spans="1:4" ht="6" customHeight="1">
      <c r="A57" s="7"/>
      <c r="B57" s="75"/>
      <c r="C57" s="28"/>
      <c r="D57" s="124"/>
    </row>
    <row r="58" spans="1:4" ht="13.5" thickBot="1">
      <c r="A58" s="8" t="s">
        <v>35</v>
      </c>
      <c r="B58" s="76">
        <f>B17+B28+B32+B39+B54+B56</f>
        <v>16245.040578581236</v>
      </c>
      <c r="C58" s="123">
        <f>IF(B$58=0,0,(B58/B$58)*100)</f>
        <v>100</v>
      </c>
      <c r="D58" s="124"/>
    </row>
    <row r="59" spans="4:7" ht="12.75">
      <c r="D59" s="61"/>
      <c r="E59" s="61"/>
      <c r="F59" s="64"/>
      <c r="G59" s="61"/>
    </row>
    <row r="60" spans="4:7" ht="12.75">
      <c r="D60" s="61"/>
      <c r="E60" s="61"/>
      <c r="F60" s="64"/>
      <c r="G60" s="61"/>
    </row>
    <row r="61" spans="4:7" ht="12.75">
      <c r="D61" s="61"/>
      <c r="E61" s="61"/>
      <c r="F61" s="64"/>
      <c r="G61" s="61"/>
    </row>
    <row r="62" spans="4:7" ht="12.75">
      <c r="D62" s="61"/>
      <c r="E62" s="61"/>
      <c r="F62" s="64"/>
      <c r="G62" s="61"/>
    </row>
    <row r="63" spans="4:7" ht="12.75">
      <c r="D63" s="61"/>
      <c r="E63" s="61"/>
      <c r="F63" s="64"/>
      <c r="G63" s="61"/>
    </row>
    <row r="64" spans="4:7" ht="12.75">
      <c r="D64" s="61"/>
      <c r="E64" s="61"/>
      <c r="F64" s="64"/>
      <c r="G64" s="61"/>
    </row>
    <row r="65" spans="4:7" ht="12.75">
      <c r="D65" s="61"/>
      <c r="E65" s="61"/>
      <c r="F65" s="64"/>
      <c r="G65" s="61"/>
    </row>
    <row r="66" spans="4:7" ht="12.75">
      <c r="D66" s="61"/>
      <c r="E66" s="61"/>
      <c r="F66" s="64"/>
      <c r="G66" s="61"/>
    </row>
    <row r="67" spans="4:7" ht="12.75">
      <c r="D67" s="61"/>
      <c r="E67" s="61"/>
      <c r="F67" s="64"/>
      <c r="G67" s="61"/>
    </row>
    <row r="68" spans="4:7" ht="12.75">
      <c r="D68" s="61"/>
      <c r="E68" s="61"/>
      <c r="F68" s="64"/>
      <c r="G68" s="61"/>
    </row>
    <row r="69" spans="4:7" ht="12.75">
      <c r="D69" s="61"/>
      <c r="E69" s="61"/>
      <c r="F69" s="64"/>
      <c r="G69" s="61"/>
    </row>
    <row r="70" spans="4:7" ht="12.75">
      <c r="D70" s="61"/>
      <c r="E70" s="61"/>
      <c r="F70" s="64"/>
      <c r="G70" s="61"/>
    </row>
    <row r="71" spans="4:7" ht="12.75">
      <c r="D71" s="61"/>
      <c r="E71" s="61"/>
      <c r="F71" s="64"/>
      <c r="G71" s="61"/>
    </row>
    <row r="72" spans="4:7" ht="12.75">
      <c r="D72" s="61"/>
      <c r="E72" s="61"/>
      <c r="F72" s="64"/>
      <c r="G72" s="61"/>
    </row>
    <row r="73" spans="4:7" ht="12.75">
      <c r="D73" s="61"/>
      <c r="E73" s="61"/>
      <c r="F73" s="64"/>
      <c r="G73" s="61"/>
    </row>
    <row r="74" spans="4:7" ht="12.75">
      <c r="D74" s="61"/>
      <c r="E74" s="61"/>
      <c r="F74" s="64"/>
      <c r="G74" s="61"/>
    </row>
    <row r="75" spans="4:7" ht="12.75">
      <c r="D75" s="61"/>
      <c r="E75" s="61"/>
      <c r="F75" s="64"/>
      <c r="G75" s="61"/>
    </row>
    <row r="76" spans="4:7" ht="12.75">
      <c r="D76" s="61"/>
      <c r="E76" s="61"/>
      <c r="F76" s="64"/>
      <c r="G76" s="61"/>
    </row>
    <row r="77" spans="4:8" ht="12.75">
      <c r="D77" s="61"/>
      <c r="E77" s="61"/>
      <c r="F77" s="64"/>
      <c r="G77" s="61"/>
      <c r="H77" s="63"/>
    </row>
    <row r="79" spans="6:7" ht="11.25">
      <c r="F79" s="65"/>
      <c r="G79" s="65"/>
    </row>
  </sheetData>
  <sheetProtection/>
  <printOptions horizontalCentered="1"/>
  <pageMargins left="0.7874015748031497" right="0.7874015748031497" top="0.3937007874015748" bottom="0.83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7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4.28125" style="2" customWidth="1"/>
    <col min="2" max="3" width="12.7109375" style="2" customWidth="1"/>
    <col min="4" max="16384" width="11.57421875" style="2" customWidth="1"/>
  </cols>
  <sheetData>
    <row r="1" spans="1:3" ht="15">
      <c r="A1" s="125" t="str">
        <f>Sommaire!A1</f>
        <v>FÉVRIER 2019</v>
      </c>
      <c r="C1" s="22"/>
    </row>
    <row r="2" spans="1:3" ht="15">
      <c r="A2" s="51" t="s">
        <v>90</v>
      </c>
      <c r="B2" s="51"/>
      <c r="C2" s="22"/>
    </row>
    <row r="3" spans="1:3" ht="15">
      <c r="A3" s="51" t="s">
        <v>91</v>
      </c>
      <c r="B3" s="51"/>
      <c r="C3" s="22"/>
    </row>
    <row r="4" ht="12" thickBot="1"/>
    <row r="5" spans="1:3" ht="6" customHeight="1">
      <c r="A5" s="6"/>
      <c r="B5" s="39"/>
      <c r="C5" s="5"/>
    </row>
    <row r="6" spans="1:3" ht="12">
      <c r="A6" s="23" t="s">
        <v>78</v>
      </c>
      <c r="B6" s="127" t="s">
        <v>142</v>
      </c>
      <c r="C6" s="128"/>
    </row>
    <row r="7" spans="1:3" ht="6" customHeight="1">
      <c r="A7" s="23"/>
      <c r="B7" s="44"/>
      <c r="C7" s="41"/>
    </row>
    <row r="8" spans="1:3" ht="12">
      <c r="A8" s="23"/>
      <c r="B8" s="17" t="s">
        <v>51</v>
      </c>
      <c r="C8" s="45" t="s">
        <v>52</v>
      </c>
    </row>
    <row r="9" spans="1:3" ht="6" customHeight="1">
      <c r="A9" s="9"/>
      <c r="B9" s="38"/>
      <c r="C9" s="42"/>
    </row>
    <row r="10" spans="1:3" ht="6" customHeight="1">
      <c r="A10" s="7"/>
      <c r="B10" s="17"/>
      <c r="C10" s="45"/>
    </row>
    <row r="11" spans="1:4" ht="11.25">
      <c r="A11" s="7" t="s">
        <v>1</v>
      </c>
      <c r="B11" s="18">
        <v>2794.9270208138</v>
      </c>
      <c r="C11" s="66">
        <v>56</v>
      </c>
      <c r="D11" s="124"/>
    </row>
    <row r="12" spans="1:4" ht="11.25">
      <c r="A12" s="7" t="s">
        <v>95</v>
      </c>
      <c r="B12" s="18">
        <v>5.06430006697925</v>
      </c>
      <c r="C12" s="66">
        <v>70</v>
      </c>
      <c r="D12" s="124"/>
    </row>
    <row r="13" spans="1:4" ht="11.25">
      <c r="A13" s="7" t="s">
        <v>96</v>
      </c>
      <c r="B13" s="18">
        <v>19.2335762777107</v>
      </c>
      <c r="C13" s="66">
        <v>59</v>
      </c>
      <c r="D13" s="124"/>
    </row>
    <row r="14" spans="1:4" ht="11.25">
      <c r="A14" s="7" t="s">
        <v>94</v>
      </c>
      <c r="B14" s="18">
        <v>11.1414601473543</v>
      </c>
      <c r="C14" s="66">
        <v>55</v>
      </c>
      <c r="D14" s="124"/>
    </row>
    <row r="15" spans="1:4" ht="11.25">
      <c r="A15" s="7" t="s">
        <v>97</v>
      </c>
      <c r="B15" s="18">
        <v>7.06849214014999</v>
      </c>
      <c r="C15" s="66">
        <v>32</v>
      </c>
      <c r="D15" s="124"/>
    </row>
    <row r="16" spans="1:4" ht="11.25">
      <c r="A16" s="7" t="s">
        <v>2</v>
      </c>
      <c r="B16" s="18">
        <v>101.867749653366</v>
      </c>
      <c r="C16" s="66">
        <v>41</v>
      </c>
      <c r="D16" s="124"/>
    </row>
    <row r="17" spans="1:4" ht="12">
      <c r="A17" s="14" t="s">
        <v>3</v>
      </c>
      <c r="B17" s="19">
        <v>2939.30259909936</v>
      </c>
      <c r="C17" s="67">
        <v>56</v>
      </c>
      <c r="D17" s="124"/>
    </row>
    <row r="18" spans="1:4" ht="6" customHeight="1">
      <c r="A18" s="7"/>
      <c r="B18" s="18"/>
      <c r="C18" s="46"/>
      <c r="D18" s="124"/>
    </row>
    <row r="19" spans="1:4" ht="11.25">
      <c r="A19" s="7" t="s">
        <v>133</v>
      </c>
      <c r="B19" s="18">
        <v>28.2316640768505</v>
      </c>
      <c r="C19" s="66">
        <v>83</v>
      </c>
      <c r="D19" s="124"/>
    </row>
    <row r="20" spans="1:4" ht="11.25">
      <c r="A20" s="7" t="s">
        <v>98</v>
      </c>
      <c r="B20" s="18">
        <v>15.1198749480741</v>
      </c>
      <c r="C20" s="66">
        <v>28</v>
      </c>
      <c r="D20" s="124"/>
    </row>
    <row r="21" spans="1:4" ht="11.25">
      <c r="A21" s="7" t="s">
        <v>134</v>
      </c>
      <c r="B21" s="18">
        <v>34.1658075123183</v>
      </c>
      <c r="C21" s="66">
        <v>45</v>
      </c>
      <c r="D21" s="124"/>
    </row>
    <row r="22" spans="1:4" ht="11.25">
      <c r="A22" s="7" t="s">
        <v>135</v>
      </c>
      <c r="B22" s="18">
        <v>167.225909486672</v>
      </c>
      <c r="C22" s="66">
        <v>42</v>
      </c>
      <c r="D22" s="124"/>
    </row>
    <row r="23" spans="1:4" ht="11.25">
      <c r="A23" s="7" t="s">
        <v>4</v>
      </c>
      <c r="B23" s="18">
        <v>243.635881379183</v>
      </c>
      <c r="C23" s="66">
        <v>36</v>
      </c>
      <c r="D23" s="124"/>
    </row>
    <row r="24" spans="1:4" ht="11.25">
      <c r="A24" s="7" t="s">
        <v>136</v>
      </c>
      <c r="B24" s="18">
        <v>44.9635455228508</v>
      </c>
      <c r="C24" s="66">
        <v>17</v>
      </c>
      <c r="D24" s="124"/>
    </row>
    <row r="25" spans="1:4" ht="11.25">
      <c r="A25" s="7" t="s">
        <v>137</v>
      </c>
      <c r="B25" s="18">
        <v>235.250244890826</v>
      </c>
      <c r="C25" s="66">
        <v>53</v>
      </c>
      <c r="D25" s="124"/>
    </row>
    <row r="26" spans="1:4" ht="11.25">
      <c r="A26" s="7" t="s">
        <v>138</v>
      </c>
      <c r="B26" s="18">
        <v>141.726360047557</v>
      </c>
      <c r="C26" s="66">
        <v>54</v>
      </c>
      <c r="D26" s="124"/>
    </row>
    <row r="27" spans="1:4" ht="11.25">
      <c r="A27" s="7" t="s">
        <v>5</v>
      </c>
      <c r="B27" s="18">
        <v>142.367089103132</v>
      </c>
      <c r="C27" s="66">
        <v>40</v>
      </c>
      <c r="D27" s="124"/>
    </row>
    <row r="28" spans="1:4" ht="12">
      <c r="A28" s="14" t="s">
        <v>6</v>
      </c>
      <c r="B28" s="19">
        <v>1052.68637696746</v>
      </c>
      <c r="C28" s="67">
        <v>44</v>
      </c>
      <c r="D28" s="124"/>
    </row>
    <row r="29" spans="1:4" ht="6" customHeight="1">
      <c r="A29" s="7"/>
      <c r="B29" s="18"/>
      <c r="C29" s="46"/>
      <c r="D29" s="124"/>
    </row>
    <row r="30" spans="1:4" ht="12" customHeight="1">
      <c r="A30" s="7" t="s">
        <v>100</v>
      </c>
      <c r="B30" s="18">
        <v>137.765458056758</v>
      </c>
      <c r="C30" s="66">
        <v>43</v>
      </c>
      <c r="D30" s="124"/>
    </row>
    <row r="31" spans="1:4" ht="12" customHeight="1">
      <c r="A31" s="7" t="s">
        <v>101</v>
      </c>
      <c r="B31" s="18">
        <v>50.2932677190196</v>
      </c>
      <c r="C31" s="66">
        <v>53</v>
      </c>
      <c r="D31" s="124"/>
    </row>
    <row r="32" spans="1:4" ht="12">
      <c r="A32" s="14" t="s">
        <v>7</v>
      </c>
      <c r="B32" s="19">
        <v>188.058725775777</v>
      </c>
      <c r="C32" s="67">
        <v>46</v>
      </c>
      <c r="D32" s="124"/>
    </row>
    <row r="33" spans="1:4" ht="6" customHeight="1">
      <c r="A33" s="7"/>
      <c r="B33" s="18"/>
      <c r="C33" s="46"/>
      <c r="D33" s="124"/>
    </row>
    <row r="34" spans="1:4" ht="11.25">
      <c r="A34" s="7" t="s">
        <v>8</v>
      </c>
      <c r="B34" s="18">
        <v>108.684915493504</v>
      </c>
      <c r="C34" s="66">
        <v>40</v>
      </c>
      <c r="D34" s="124"/>
    </row>
    <row r="35" spans="1:4" ht="11.25">
      <c r="A35" s="7" t="s">
        <v>102</v>
      </c>
      <c r="B35" s="18">
        <v>20.2345275872598</v>
      </c>
      <c r="C35" s="66">
        <v>111</v>
      </c>
      <c r="D35" s="124"/>
    </row>
    <row r="36" spans="1:4" ht="11.25">
      <c r="A36" s="7" t="s">
        <v>103</v>
      </c>
      <c r="B36" s="18">
        <v>42.8124516399135</v>
      </c>
      <c r="C36" s="66">
        <v>44</v>
      </c>
      <c r="D36" s="124"/>
    </row>
    <row r="37" spans="1:4" ht="11.25">
      <c r="A37" s="7" t="s">
        <v>104</v>
      </c>
      <c r="B37" s="18">
        <v>31.8927672327269</v>
      </c>
      <c r="C37" s="66">
        <v>41</v>
      </c>
      <c r="D37" s="124"/>
    </row>
    <row r="38" spans="1:4" ht="11.25">
      <c r="A38" s="7" t="s">
        <v>18</v>
      </c>
      <c r="B38" s="18">
        <v>44.9542880495013</v>
      </c>
      <c r="C38" s="66">
        <v>40</v>
      </c>
      <c r="D38" s="124"/>
    </row>
    <row r="39" spans="1:4" ht="12">
      <c r="A39" s="14" t="s">
        <v>9</v>
      </c>
      <c r="B39" s="19">
        <v>248.578950002906</v>
      </c>
      <c r="C39" s="67">
        <v>46</v>
      </c>
      <c r="D39" s="124"/>
    </row>
    <row r="40" spans="1:4" ht="6" customHeight="1">
      <c r="A40" s="7"/>
      <c r="B40" s="18"/>
      <c r="C40" s="46"/>
      <c r="D40" s="124"/>
    </row>
    <row r="41" spans="1:4" ht="11.25">
      <c r="A41" s="7" t="s">
        <v>10</v>
      </c>
      <c r="B41" s="18">
        <v>470.46706422357</v>
      </c>
      <c r="C41" s="66">
        <v>74</v>
      </c>
      <c r="D41" s="124"/>
    </row>
    <row r="42" spans="1:4" ht="11.25">
      <c r="A42" s="7" t="s">
        <v>12</v>
      </c>
      <c r="B42" s="18">
        <v>509.443826146644</v>
      </c>
      <c r="C42" s="66">
        <v>52</v>
      </c>
      <c r="D42" s="124"/>
    </row>
    <row r="43" spans="1:4" ht="11.25">
      <c r="A43" s="68" t="s">
        <v>105</v>
      </c>
      <c r="B43" s="21">
        <v>979.910890370214</v>
      </c>
      <c r="C43" s="83">
        <v>63</v>
      </c>
      <c r="D43" s="124"/>
    </row>
    <row r="44" spans="1:4" ht="3.75" customHeight="1">
      <c r="A44" s="7"/>
      <c r="B44" s="18"/>
      <c r="C44" s="66"/>
      <c r="D44" s="124"/>
    </row>
    <row r="45" spans="1:4" ht="11.25">
      <c r="A45" s="68" t="s">
        <v>139</v>
      </c>
      <c r="B45" s="21">
        <v>92.1025560738473</v>
      </c>
      <c r="C45" s="83">
        <v>56</v>
      </c>
      <c r="D45" s="124"/>
    </row>
    <row r="46" spans="1:4" ht="3.75" customHeight="1">
      <c r="A46" s="68"/>
      <c r="B46" s="18"/>
      <c r="C46" s="83"/>
      <c r="D46" s="124"/>
    </row>
    <row r="47" spans="1:4" ht="11.25">
      <c r="A47" s="68" t="s">
        <v>106</v>
      </c>
      <c r="B47" s="21">
        <v>1888.05809902491</v>
      </c>
      <c r="C47" s="83">
        <v>35</v>
      </c>
      <c r="D47" s="124"/>
    </row>
    <row r="48" spans="1:4" ht="3.75" customHeight="1">
      <c r="A48" s="68"/>
      <c r="B48" s="18"/>
      <c r="C48" s="83"/>
      <c r="D48" s="124"/>
    </row>
    <row r="49" spans="1:4" ht="11.25">
      <c r="A49" s="68" t="s">
        <v>107</v>
      </c>
      <c r="B49" s="21">
        <v>1270.83272861457</v>
      </c>
      <c r="C49" s="83">
        <v>32</v>
      </c>
      <c r="D49" s="124"/>
    </row>
    <row r="50" spans="1:4" ht="3.75" customHeight="1">
      <c r="A50" s="68"/>
      <c r="B50" s="18"/>
      <c r="C50" s="83"/>
      <c r="D50" s="124"/>
    </row>
    <row r="51" spans="1:4" ht="11.25">
      <c r="A51" s="68" t="s">
        <v>108</v>
      </c>
      <c r="B51" s="21">
        <v>5262.14166790847</v>
      </c>
      <c r="C51" s="83">
        <v>28</v>
      </c>
      <c r="D51" s="124"/>
    </row>
    <row r="52" spans="1:4" ht="3.75" customHeight="1">
      <c r="A52" s="68"/>
      <c r="B52" s="18"/>
      <c r="C52" s="83"/>
      <c r="D52" s="124"/>
    </row>
    <row r="53" spans="1:4" ht="11.25">
      <c r="A53" s="68" t="s">
        <v>109</v>
      </c>
      <c r="B53" s="21">
        <v>19.0733539343498</v>
      </c>
      <c r="C53" s="83">
        <v>72</v>
      </c>
      <c r="D53" s="124"/>
    </row>
    <row r="54" spans="1:4" ht="12">
      <c r="A54" s="14" t="s">
        <v>11</v>
      </c>
      <c r="B54" s="19">
        <v>9512.11929592636</v>
      </c>
      <c r="C54" s="67">
        <v>34</v>
      </c>
      <c r="D54" s="124"/>
    </row>
    <row r="55" spans="1:4" ht="6" customHeight="1">
      <c r="A55" s="7"/>
      <c r="B55" s="18"/>
      <c r="C55" s="46"/>
      <c r="D55" s="124"/>
    </row>
    <row r="56" spans="1:4" ht="12">
      <c r="A56" s="14" t="s">
        <v>14</v>
      </c>
      <c r="B56" s="19"/>
      <c r="C56" s="67"/>
      <c r="D56" s="124"/>
    </row>
    <row r="57" spans="1:3" ht="6" customHeight="1">
      <c r="A57" s="7"/>
      <c r="B57" s="18"/>
      <c r="C57" s="46"/>
    </row>
    <row r="58" spans="1:3" ht="13.5" thickBot="1">
      <c r="A58" s="8" t="s">
        <v>35</v>
      </c>
      <c r="B58" s="34">
        <v>13940.7459477719</v>
      </c>
      <c r="C58" s="84">
        <v>40</v>
      </c>
    </row>
    <row r="59" spans="4:7" ht="12.75">
      <c r="D59" s="61"/>
      <c r="E59" s="61"/>
      <c r="F59" s="64"/>
      <c r="G59" s="61"/>
    </row>
    <row r="60" spans="1:7" ht="12.75">
      <c r="A60" s="2" t="s">
        <v>155</v>
      </c>
      <c r="D60" s="61"/>
      <c r="E60" s="61"/>
      <c r="F60" s="64"/>
      <c r="G60" s="61"/>
    </row>
    <row r="61" spans="1:7" ht="12.75">
      <c r="A61" s="1" t="s">
        <v>141</v>
      </c>
      <c r="D61" s="61"/>
      <c r="E61" s="61"/>
      <c r="F61" s="64"/>
      <c r="G61" s="61"/>
    </row>
    <row r="62" spans="4:7" ht="12.75">
      <c r="D62" s="61"/>
      <c r="E62" s="61"/>
      <c r="F62" s="64"/>
      <c r="G62" s="61"/>
    </row>
    <row r="63" spans="4:7" ht="12.75">
      <c r="D63" s="61"/>
      <c r="E63" s="61"/>
      <c r="F63" s="64"/>
      <c r="G63" s="61"/>
    </row>
    <row r="64" spans="4:7" ht="12.75">
      <c r="D64" s="61"/>
      <c r="E64" s="61"/>
      <c r="F64" s="64"/>
      <c r="G64" s="61"/>
    </row>
    <row r="65" spans="4:7" ht="12.75">
      <c r="D65" s="61"/>
      <c r="E65" s="61"/>
      <c r="F65" s="64"/>
      <c r="G65" s="61"/>
    </row>
    <row r="66" spans="4:7" ht="12.75">
      <c r="D66" s="61"/>
      <c r="E66" s="61"/>
      <c r="F66" s="64"/>
      <c r="G66" s="61"/>
    </row>
    <row r="67" spans="4:7" ht="12.75">
      <c r="D67" s="61"/>
      <c r="E67" s="61"/>
      <c r="F67" s="64"/>
      <c r="G67" s="61"/>
    </row>
    <row r="68" spans="4:7" ht="12.75">
      <c r="D68" s="61"/>
      <c r="E68" s="61"/>
      <c r="F68" s="64"/>
      <c r="G68" s="61"/>
    </row>
    <row r="69" spans="4:7" ht="12.75">
      <c r="D69" s="61"/>
      <c r="E69" s="61"/>
      <c r="F69" s="64"/>
      <c r="G69" s="61"/>
    </row>
    <row r="70" spans="4:7" ht="12.75">
      <c r="D70" s="61"/>
      <c r="E70" s="61"/>
      <c r="F70" s="64"/>
      <c r="G70" s="61"/>
    </row>
    <row r="71" spans="4:7" ht="12.75">
      <c r="D71" s="61"/>
      <c r="E71" s="61"/>
      <c r="F71" s="64"/>
      <c r="G71" s="61"/>
    </row>
    <row r="72" spans="4:7" ht="12.75">
      <c r="D72" s="61"/>
      <c r="E72" s="61"/>
      <c r="F72" s="64"/>
      <c r="G72" s="61"/>
    </row>
    <row r="73" spans="4:7" ht="12.75">
      <c r="D73" s="61"/>
      <c r="E73" s="61"/>
      <c r="F73" s="64"/>
      <c r="G73" s="61"/>
    </row>
    <row r="74" spans="4:7" ht="12.75">
      <c r="D74" s="61"/>
      <c r="E74" s="61"/>
      <c r="F74" s="64"/>
      <c r="G74" s="61"/>
    </row>
    <row r="75" spans="4:7" ht="12.75">
      <c r="D75" s="61"/>
      <c r="E75" s="61"/>
      <c r="F75" s="64"/>
      <c r="G75" s="61"/>
    </row>
    <row r="76" spans="4:7" ht="12.75">
      <c r="D76" s="61"/>
      <c r="E76" s="61"/>
      <c r="F76" s="64"/>
      <c r="G76" s="61"/>
    </row>
    <row r="77" spans="4:8" ht="12.75">
      <c r="D77" s="61"/>
      <c r="E77" s="61"/>
      <c r="F77" s="64"/>
      <c r="G77" s="61"/>
      <c r="H77" s="63"/>
    </row>
    <row r="79" spans="6:7" ht="11.25">
      <c r="F79" s="65"/>
      <c r="G79" s="65"/>
    </row>
  </sheetData>
  <sheetProtection/>
  <mergeCells count="1">
    <mergeCell ref="B6:C6"/>
  </mergeCells>
  <printOptions horizontalCentered="1"/>
  <pageMargins left="0.7874015748031497" right="0.7874015748031497" top="0.28" bottom="0.4" header="0.42" footer="0.17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showGridLines="0" showZeros="0" zoomScalePageLayoutView="0" workbookViewId="0" topLeftCell="A1">
      <selection activeCell="A1" sqref="A1"/>
    </sheetView>
  </sheetViews>
  <sheetFormatPr defaultColWidth="11.421875" defaultRowHeight="12.75"/>
  <cols>
    <col min="1" max="1" width="33.00390625" style="2" customWidth="1"/>
    <col min="2" max="6" width="8.7109375" style="2" customWidth="1"/>
    <col min="7" max="7" width="9.7109375" style="2" customWidth="1"/>
    <col min="8" max="16384" width="11.57421875" style="2" customWidth="1"/>
  </cols>
  <sheetData>
    <row r="1" ht="12">
      <c r="A1" s="125" t="str">
        <f>Sommaire!A1</f>
        <v>FÉVRIER 2019</v>
      </c>
    </row>
    <row r="2" spans="1:3" ht="12.75">
      <c r="A2" s="37"/>
      <c r="C2" s="31" t="s">
        <v>117</v>
      </c>
    </row>
    <row r="3" ht="12" thickBot="1"/>
    <row r="4" spans="1:7" ht="6" customHeight="1">
      <c r="A4" s="6"/>
      <c r="B4" s="70"/>
      <c r="C4" s="30"/>
      <c r="D4" s="30"/>
      <c r="E4" s="30"/>
      <c r="F4" s="30"/>
      <c r="G4" s="5"/>
    </row>
    <row r="5" spans="1:7" ht="12">
      <c r="A5" s="23" t="s">
        <v>110</v>
      </c>
      <c r="B5" s="71" t="s">
        <v>111</v>
      </c>
      <c r="C5" s="33" t="s">
        <v>0</v>
      </c>
      <c r="D5" s="17" t="s">
        <v>112</v>
      </c>
      <c r="E5" s="17" t="s">
        <v>113</v>
      </c>
      <c r="F5" s="17" t="s">
        <v>15</v>
      </c>
      <c r="G5" s="24" t="s">
        <v>16</v>
      </c>
    </row>
    <row r="6" spans="1:7" ht="6" customHeight="1">
      <c r="A6" s="9"/>
      <c r="B6" s="72"/>
      <c r="C6" s="16"/>
      <c r="D6" s="16"/>
      <c r="E6" s="16"/>
      <c r="F6" s="16"/>
      <c r="G6" s="10"/>
    </row>
    <row r="7" spans="1:7" ht="6" customHeight="1">
      <c r="A7" s="7"/>
      <c r="B7" s="73"/>
      <c r="C7" s="17"/>
      <c r="D7" s="17"/>
      <c r="E7" s="17"/>
      <c r="F7" s="17"/>
      <c r="G7" s="11"/>
    </row>
    <row r="8" spans="1:8" ht="12">
      <c r="A8" s="36" t="s">
        <v>114</v>
      </c>
      <c r="B8" s="74">
        <v>385.570854511577</v>
      </c>
      <c r="C8" s="35">
        <v>7831.34652175418</v>
      </c>
      <c r="D8" s="18">
        <f>B8+C8</f>
        <v>8216.917376265757</v>
      </c>
      <c r="E8" s="18">
        <v>487.042045153044</v>
      </c>
      <c r="F8" s="18">
        <v>16245.0405785812</v>
      </c>
      <c r="G8" s="12">
        <f>SUM(D8:F8)</f>
        <v>24949</v>
      </c>
      <c r="H8" s="124" t="s">
        <v>157</v>
      </c>
    </row>
    <row r="9" spans="1:8" ht="12">
      <c r="A9" s="36" t="s">
        <v>115</v>
      </c>
      <c r="B9" s="74"/>
      <c r="C9" s="35"/>
      <c r="D9" s="18">
        <f>B9+C9</f>
        <v>0</v>
      </c>
      <c r="E9" s="18"/>
      <c r="F9" s="18"/>
      <c r="G9" s="12">
        <f>SUM(D9:F9)</f>
        <v>0</v>
      </c>
      <c r="H9" s="124" t="s">
        <v>157</v>
      </c>
    </row>
    <row r="10" spans="1:8" ht="12">
      <c r="A10" s="36" t="s">
        <v>116</v>
      </c>
      <c r="B10" s="74"/>
      <c r="C10" s="35"/>
      <c r="D10" s="18">
        <f>B10+C10</f>
        <v>0</v>
      </c>
      <c r="E10" s="18"/>
      <c r="F10" s="18"/>
      <c r="G10" s="12">
        <f>SUM(D10:F10)</f>
        <v>0</v>
      </c>
      <c r="H10" s="124" t="s">
        <v>157</v>
      </c>
    </row>
    <row r="11" spans="1:7" ht="6" customHeight="1">
      <c r="A11" s="36"/>
      <c r="B11" s="75"/>
      <c r="C11" s="18"/>
      <c r="D11" s="18"/>
      <c r="E11" s="18"/>
      <c r="F11" s="18"/>
      <c r="G11" s="28"/>
    </row>
    <row r="12" spans="1:7" ht="13.5" thickBot="1">
      <c r="A12" s="32" t="s">
        <v>35</v>
      </c>
      <c r="B12" s="76">
        <f aca="true" t="shared" si="0" ref="B12:G12">SUM(B8:B10)</f>
        <v>385.570854511577</v>
      </c>
      <c r="C12" s="34">
        <f t="shared" si="0"/>
        <v>7831.34652175418</v>
      </c>
      <c r="D12" s="20">
        <f t="shared" si="0"/>
        <v>8216.917376265757</v>
      </c>
      <c r="E12" s="20">
        <f t="shared" si="0"/>
        <v>487.042045153044</v>
      </c>
      <c r="F12" s="20">
        <f t="shared" si="0"/>
        <v>16245.0405785812</v>
      </c>
      <c r="G12" s="13">
        <f t="shared" si="0"/>
        <v>24949</v>
      </c>
    </row>
    <row r="13" spans="3:7" ht="11.25">
      <c r="C13" s="3"/>
      <c r="D13" s="3"/>
      <c r="F13" s="3"/>
      <c r="G13" s="3"/>
    </row>
    <row r="14" spans="1:7" ht="11.25">
      <c r="A14" s="2" t="s">
        <v>152</v>
      </c>
      <c r="G14" s="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showGridLines="0" showZeros="0" zoomScalePageLayoutView="0" workbookViewId="0" topLeftCell="A1">
      <selection activeCell="A1" sqref="A1"/>
    </sheetView>
  </sheetViews>
  <sheetFormatPr defaultColWidth="11.421875" defaultRowHeight="12.75"/>
  <cols>
    <col min="1" max="1" width="33.00390625" style="2" customWidth="1"/>
    <col min="2" max="6" width="12.7109375" style="2" customWidth="1"/>
    <col min="7" max="16384" width="11.57421875" style="2" customWidth="1"/>
  </cols>
  <sheetData>
    <row r="1" spans="1:3" ht="12.75">
      <c r="A1" s="125" t="str">
        <f>Sommaire!A1</f>
        <v>FÉVRIER 2019</v>
      </c>
      <c r="B1" s="51" t="s">
        <v>55</v>
      </c>
      <c r="C1" s="51"/>
    </row>
    <row r="2" ht="12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144</v>
      </c>
      <c r="C4" s="96"/>
      <c r="D4" s="88" t="s">
        <v>146</v>
      </c>
      <c r="E4" s="96"/>
      <c r="F4" s="85"/>
    </row>
    <row r="5" spans="1:6" ht="12">
      <c r="A5" s="23" t="s">
        <v>17</v>
      </c>
      <c r="B5" s="17" t="s">
        <v>51</v>
      </c>
      <c r="C5" s="97" t="s">
        <v>145</v>
      </c>
      <c r="D5" s="89" t="s">
        <v>51</v>
      </c>
      <c r="E5" s="97" t="s">
        <v>145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97"/>
      <c r="D7" s="89"/>
      <c r="E7" s="97"/>
      <c r="F7" s="11"/>
    </row>
    <row r="8" spans="1:7" ht="12">
      <c r="A8" s="7" t="s">
        <v>1</v>
      </c>
      <c r="B8" s="18">
        <v>2294.83011217109</v>
      </c>
      <c r="C8" s="102">
        <f aca="true" t="shared" si="0" ref="C8:C14">IF(B$50=0,0,(B8/B$50)*100)</f>
        <v>29.303135875758198</v>
      </c>
      <c r="D8" s="91">
        <v>0</v>
      </c>
      <c r="E8" s="99"/>
      <c r="F8" s="12">
        <f aca="true" t="shared" si="1" ref="F8:F13">B8+D8</f>
        <v>2294.83011217109</v>
      </c>
      <c r="G8" s="124" t="s">
        <v>157</v>
      </c>
    </row>
    <row r="9" spans="1:7" ht="12">
      <c r="A9" s="7" t="s">
        <v>95</v>
      </c>
      <c r="B9" s="18">
        <v>65.4225529419644</v>
      </c>
      <c r="C9" s="102">
        <f t="shared" si="0"/>
        <v>0.8353934123618644</v>
      </c>
      <c r="D9" s="91">
        <v>0</v>
      </c>
      <c r="E9" s="99"/>
      <c r="F9" s="12">
        <f t="shared" si="1"/>
        <v>65.4225529419644</v>
      </c>
      <c r="G9" s="124" t="s">
        <v>157</v>
      </c>
    </row>
    <row r="10" spans="1:7" ht="12">
      <c r="A10" s="7" t="s">
        <v>96</v>
      </c>
      <c r="B10" s="18">
        <v>29.2195280069196</v>
      </c>
      <c r="C10" s="102">
        <f t="shared" si="0"/>
        <v>0.3731098850721598</v>
      </c>
      <c r="D10" s="91">
        <v>0</v>
      </c>
      <c r="E10" s="99"/>
      <c r="F10" s="12">
        <f t="shared" si="1"/>
        <v>29.2195280069196</v>
      </c>
      <c r="G10" s="124" t="s">
        <v>157</v>
      </c>
    </row>
    <row r="11" spans="1:7" ht="12">
      <c r="A11" s="7" t="s">
        <v>94</v>
      </c>
      <c r="B11" s="18">
        <v>228.523568979648</v>
      </c>
      <c r="C11" s="102">
        <f t="shared" si="0"/>
        <v>2.918062281433308</v>
      </c>
      <c r="D11" s="91">
        <v>0</v>
      </c>
      <c r="E11" s="99"/>
      <c r="F11" s="12">
        <f t="shared" si="1"/>
        <v>228.523568979648</v>
      </c>
      <c r="G11" s="124" t="s">
        <v>157</v>
      </c>
    </row>
    <row r="12" spans="1:7" ht="12">
      <c r="A12" s="7" t="s">
        <v>97</v>
      </c>
      <c r="B12" s="18">
        <v>34.0035185305889</v>
      </c>
      <c r="C12" s="102">
        <f t="shared" si="0"/>
        <v>0.434197598537273</v>
      </c>
      <c r="D12" s="91">
        <v>0</v>
      </c>
      <c r="E12" s="99"/>
      <c r="F12" s="12">
        <f t="shared" si="1"/>
        <v>34.0035185305889</v>
      </c>
      <c r="G12" s="124" t="s">
        <v>157</v>
      </c>
    </row>
    <row r="13" spans="1:7" ht="12">
      <c r="A13" s="7" t="s">
        <v>2</v>
      </c>
      <c r="B13" s="18">
        <v>164.682724686096</v>
      </c>
      <c r="C13" s="102">
        <f t="shared" si="0"/>
        <v>2.1028660170844793</v>
      </c>
      <c r="D13" s="91">
        <v>0</v>
      </c>
      <c r="E13" s="99"/>
      <c r="F13" s="12">
        <f t="shared" si="1"/>
        <v>164.682724686096</v>
      </c>
      <c r="G13" s="124" t="s">
        <v>157</v>
      </c>
    </row>
    <row r="14" spans="1:7" ht="12">
      <c r="A14" s="14" t="s">
        <v>3</v>
      </c>
      <c r="B14" s="19">
        <f>SUM(B8:B13)</f>
        <v>2816.6820053163074</v>
      </c>
      <c r="C14" s="103">
        <f t="shared" si="0"/>
        <v>35.966765070247284</v>
      </c>
      <c r="D14" s="92">
        <f>SUM(D8:D13)</f>
        <v>0</v>
      </c>
      <c r="E14" s="100"/>
      <c r="F14" s="15">
        <f>SUM(F8:F13)</f>
        <v>2816.6820053163074</v>
      </c>
      <c r="G14" s="124" t="s">
        <v>157</v>
      </c>
    </row>
    <row r="15" spans="1:7" ht="6" customHeight="1">
      <c r="A15" s="7"/>
      <c r="B15" s="18"/>
      <c r="C15" s="99"/>
      <c r="D15" s="91"/>
      <c r="E15" s="99"/>
      <c r="F15" s="12"/>
      <c r="G15" s="124" t="s">
        <v>157</v>
      </c>
    </row>
    <row r="16" spans="1:7" ht="12">
      <c r="A16" s="7" t="s">
        <v>4</v>
      </c>
      <c r="B16" s="18">
        <v>2091.327444588</v>
      </c>
      <c r="C16" s="102">
        <f aca="true" t="shared" si="2" ref="C16:C21">IF(B$50=0,0,(B16/B$50)*100)</f>
        <v>26.704570392570936</v>
      </c>
      <c r="D16" s="91">
        <v>0</v>
      </c>
      <c r="E16" s="99"/>
      <c r="F16" s="12">
        <f>B16+D16</f>
        <v>2091.327444588</v>
      </c>
      <c r="G16" s="124" t="s">
        <v>157</v>
      </c>
    </row>
    <row r="17" spans="1:7" ht="12">
      <c r="A17" s="7" t="s">
        <v>133</v>
      </c>
      <c r="B17" s="18">
        <v>313.028397626471</v>
      </c>
      <c r="C17" s="102">
        <f t="shared" si="2"/>
        <v>3.9971210156124517</v>
      </c>
      <c r="D17" s="91">
        <v>0</v>
      </c>
      <c r="E17" s="99"/>
      <c r="F17" s="12">
        <f>B17+D17</f>
        <v>313.028397626471</v>
      </c>
      <c r="G17" s="124" t="s">
        <v>157</v>
      </c>
    </row>
    <row r="18" spans="1:7" ht="12">
      <c r="A18" s="7" t="s">
        <v>98</v>
      </c>
      <c r="B18" s="18">
        <v>39.0218682855749</v>
      </c>
      <c r="C18" s="102">
        <f t="shared" si="2"/>
        <v>0.4982778910009746</v>
      </c>
      <c r="D18" s="91">
        <v>0</v>
      </c>
      <c r="E18" s="99"/>
      <c r="F18" s="12">
        <f>B18+D18</f>
        <v>39.0218682855749</v>
      </c>
      <c r="G18" s="124" t="s">
        <v>157</v>
      </c>
    </row>
    <row r="19" spans="1:7" ht="12">
      <c r="A19" s="7" t="s">
        <v>99</v>
      </c>
      <c r="B19" s="18">
        <v>31.1512655648445</v>
      </c>
      <c r="C19" s="102">
        <f t="shared" si="2"/>
        <v>0.39777662089541643</v>
      </c>
      <c r="D19" s="91">
        <v>0</v>
      </c>
      <c r="E19" s="99"/>
      <c r="F19" s="12">
        <f>B19+D19</f>
        <v>31.1512655648445</v>
      </c>
      <c r="G19" s="124" t="s">
        <v>157</v>
      </c>
    </row>
    <row r="20" spans="1:7" ht="12">
      <c r="A20" s="7" t="s">
        <v>5</v>
      </c>
      <c r="B20" s="18">
        <v>150.467228112218</v>
      </c>
      <c r="C20" s="102">
        <f t="shared" si="2"/>
        <v>1.921345552699591</v>
      </c>
      <c r="D20" s="91">
        <v>0</v>
      </c>
      <c r="E20" s="99"/>
      <c r="F20" s="12">
        <f>B20+D20</f>
        <v>150.467228112218</v>
      </c>
      <c r="G20" s="124" t="s">
        <v>157</v>
      </c>
    </row>
    <row r="21" spans="1:7" ht="12">
      <c r="A21" s="14" t="s">
        <v>6</v>
      </c>
      <c r="B21" s="19">
        <f>SUM(B16:B20)</f>
        <v>2624.996204177108</v>
      </c>
      <c r="C21" s="103">
        <f t="shared" si="2"/>
        <v>33.519091472779365</v>
      </c>
      <c r="D21" s="92">
        <f>SUM(D16:D20)</f>
        <v>0</v>
      </c>
      <c r="E21" s="100"/>
      <c r="F21" s="15">
        <f>SUM(F16:F20)</f>
        <v>2624.996204177108</v>
      </c>
      <c r="G21" s="124" t="s">
        <v>157</v>
      </c>
    </row>
    <row r="22" spans="1:7" ht="6" customHeight="1">
      <c r="A22" s="7"/>
      <c r="B22" s="18"/>
      <c r="C22" s="99"/>
      <c r="D22" s="91"/>
      <c r="E22" s="99"/>
      <c r="F22" s="12"/>
      <c r="G22" s="124" t="s">
        <v>157</v>
      </c>
    </row>
    <row r="23" spans="1:7" ht="12" customHeight="1">
      <c r="A23" s="7" t="s">
        <v>100</v>
      </c>
      <c r="B23" s="18">
        <v>60.1096090286921</v>
      </c>
      <c r="C23" s="102">
        <f>IF(B$50=0,0,(B23/B$50)*100)</f>
        <v>0.7675513893009025</v>
      </c>
      <c r="D23" s="91">
        <v>0</v>
      </c>
      <c r="E23" s="99"/>
      <c r="F23" s="12">
        <f>B23+D23</f>
        <v>60.1096090286921</v>
      </c>
      <c r="G23" s="124" t="s">
        <v>157</v>
      </c>
    </row>
    <row r="24" spans="1:7" ht="12" customHeight="1">
      <c r="A24" s="7" t="s">
        <v>101</v>
      </c>
      <c r="B24" s="18">
        <v>24.276348391069</v>
      </c>
      <c r="C24" s="102">
        <f>IF(B$50=0,0,(B24/B$50)*100)</f>
        <v>0.30998945486109375</v>
      </c>
      <c r="D24" s="91">
        <v>0</v>
      </c>
      <c r="E24" s="99"/>
      <c r="F24" s="12">
        <f>B24+D24</f>
        <v>24.276348391069</v>
      </c>
      <c r="G24" s="124" t="s">
        <v>157</v>
      </c>
    </row>
    <row r="25" spans="1:7" ht="12">
      <c r="A25" s="14" t="s">
        <v>7</v>
      </c>
      <c r="B25" s="19">
        <f>SUM(B23:B24)</f>
        <v>84.3859574197611</v>
      </c>
      <c r="C25" s="103">
        <f>IF(B$50=0,0,(B25/B$50)*100)</f>
        <v>1.0775408441619962</v>
      </c>
      <c r="D25" s="92"/>
      <c r="E25" s="100"/>
      <c r="F25" s="15">
        <f>B25+D25</f>
        <v>84.3859574197611</v>
      </c>
      <c r="G25" s="124" t="s">
        <v>157</v>
      </c>
    </row>
    <row r="26" spans="1:7" ht="6" customHeight="1">
      <c r="A26" s="7"/>
      <c r="B26" s="18"/>
      <c r="C26" s="99"/>
      <c r="D26" s="91"/>
      <c r="E26" s="99"/>
      <c r="F26" s="12"/>
      <c r="G26" s="124" t="s">
        <v>157</v>
      </c>
    </row>
    <row r="27" spans="1:7" ht="12">
      <c r="A27" s="7" t="s">
        <v>8</v>
      </c>
      <c r="B27" s="18">
        <v>36.064902346513</v>
      </c>
      <c r="C27" s="102">
        <f aca="true" t="shared" si="3" ref="C27:C32">IF(B$50=0,0,(B27/B$50)*100)</f>
        <v>0.46051981286143706</v>
      </c>
      <c r="D27" s="91">
        <v>0</v>
      </c>
      <c r="E27" s="99"/>
      <c r="F27" s="12">
        <f>B27+D27</f>
        <v>36.064902346513</v>
      </c>
      <c r="G27" s="124" t="s">
        <v>157</v>
      </c>
    </row>
    <row r="28" spans="1:7" ht="12">
      <c r="A28" s="7" t="s">
        <v>102</v>
      </c>
      <c r="B28" s="18">
        <v>10.0800151838006</v>
      </c>
      <c r="C28" s="102">
        <f t="shared" si="3"/>
        <v>0.12871369126369256</v>
      </c>
      <c r="D28" s="91">
        <v>0</v>
      </c>
      <c r="E28" s="99"/>
      <c r="F28" s="12">
        <f>B28+D28</f>
        <v>10.0800151838006</v>
      </c>
      <c r="G28" s="124" t="s">
        <v>157</v>
      </c>
    </row>
    <row r="29" spans="1:7" ht="12">
      <c r="A29" s="7" t="s">
        <v>103</v>
      </c>
      <c r="B29" s="18">
        <v>56.8465837813216</v>
      </c>
      <c r="C29" s="102">
        <f t="shared" si="3"/>
        <v>0.7258851798143684</v>
      </c>
      <c r="D29" s="91">
        <v>0</v>
      </c>
      <c r="E29" s="99"/>
      <c r="F29" s="12">
        <f>B29+D29</f>
        <v>56.8465837813216</v>
      </c>
      <c r="G29" s="124" t="s">
        <v>157</v>
      </c>
    </row>
    <row r="30" spans="1:7" ht="12">
      <c r="A30" s="7" t="s">
        <v>104</v>
      </c>
      <c r="B30" s="18">
        <v>4.98594529634311</v>
      </c>
      <c r="C30" s="102">
        <f t="shared" si="3"/>
        <v>0.06366651357455559</v>
      </c>
      <c r="D30" s="91">
        <v>0</v>
      </c>
      <c r="E30" s="99"/>
      <c r="F30" s="12">
        <f>B30+D30</f>
        <v>4.98594529634311</v>
      </c>
      <c r="G30" s="124" t="s">
        <v>157</v>
      </c>
    </row>
    <row r="31" spans="1:7" ht="12">
      <c r="A31" s="7" t="s">
        <v>18</v>
      </c>
      <c r="B31" s="18">
        <v>26.9665651373331</v>
      </c>
      <c r="C31" s="102">
        <f t="shared" si="3"/>
        <v>0.3443413602299996</v>
      </c>
      <c r="D31" s="91">
        <v>0</v>
      </c>
      <c r="E31" s="99"/>
      <c r="F31" s="12">
        <f>B31+D31</f>
        <v>26.9665651373331</v>
      </c>
      <c r="G31" s="124" t="s">
        <v>157</v>
      </c>
    </row>
    <row r="32" spans="1:7" ht="12">
      <c r="A32" s="14" t="s">
        <v>9</v>
      </c>
      <c r="B32" s="19">
        <f>SUM(B27:B31)</f>
        <v>134.9440117453114</v>
      </c>
      <c r="C32" s="103">
        <f t="shared" si="3"/>
        <v>1.723126557744053</v>
      </c>
      <c r="D32" s="92">
        <f>SUM(D27:D31)</f>
        <v>0</v>
      </c>
      <c r="E32" s="100"/>
      <c r="F32" s="15">
        <f>SUM(F27:F31)</f>
        <v>134.9440117453114</v>
      </c>
      <c r="G32" s="124" t="s">
        <v>157</v>
      </c>
    </row>
    <row r="33" spans="1:7" ht="6" customHeight="1">
      <c r="A33" s="7"/>
      <c r="B33" s="18"/>
      <c r="C33" s="99"/>
      <c r="D33" s="91"/>
      <c r="E33" s="99"/>
      <c r="F33" s="12"/>
      <c r="G33" s="124" t="s">
        <v>157</v>
      </c>
    </row>
    <row r="34" spans="1:7" ht="12">
      <c r="A34" s="7" t="s">
        <v>13</v>
      </c>
      <c r="B34" s="18">
        <v>0</v>
      </c>
      <c r="C34" s="102">
        <f>IF(B34=0,0,(B34/B$50)*100)</f>
        <v>0</v>
      </c>
      <c r="D34" s="91">
        <v>16245.0405785812</v>
      </c>
      <c r="E34" s="102">
        <f>IF(D34=0,0,(D$50/D$50)*100)</f>
        <v>100</v>
      </c>
      <c r="F34" s="12">
        <f>B34+D34</f>
        <v>16245.0405785812</v>
      </c>
      <c r="G34" s="124" t="s">
        <v>157</v>
      </c>
    </row>
    <row r="35" spans="1:7" ht="12">
      <c r="A35" s="7" t="s">
        <v>10</v>
      </c>
      <c r="B35" s="18">
        <v>490.937222701473</v>
      </c>
      <c r="C35" s="102">
        <f>IF(B$50=0,0,(B35/B$50)*100)</f>
        <v>6.268873703107519</v>
      </c>
      <c r="D35" s="91">
        <v>0</v>
      </c>
      <c r="E35" s="99"/>
      <c r="F35" s="12">
        <f>B35+D35</f>
        <v>490.937222701473</v>
      </c>
      <c r="G35" s="124" t="s">
        <v>157</v>
      </c>
    </row>
    <row r="36" spans="1:7" ht="12">
      <c r="A36" s="7" t="s">
        <v>12</v>
      </c>
      <c r="B36" s="18">
        <v>200.410529109125</v>
      </c>
      <c r="C36" s="102">
        <f>IF(B$50=0,0,(B36/B$50)*100)</f>
        <v>2.5590813604329457</v>
      </c>
      <c r="D36" s="91">
        <v>0</v>
      </c>
      <c r="E36" s="99"/>
      <c r="F36" s="12">
        <f>B36+D36</f>
        <v>200.410529109125</v>
      </c>
      <c r="G36" s="124" t="s">
        <v>157</v>
      </c>
    </row>
    <row r="37" spans="1:7" ht="11.25">
      <c r="A37" s="68" t="s">
        <v>105</v>
      </c>
      <c r="B37" s="21">
        <f>SUM(B34:B36)</f>
        <v>691.347751810598</v>
      </c>
      <c r="C37" s="104">
        <f>IF(B$50=0,0,(B37/B$50)*100)</f>
        <v>8.827955063540465</v>
      </c>
      <c r="D37" s="93">
        <f>SUM(D34:D36)</f>
        <v>16245.0405785812</v>
      </c>
      <c r="E37" s="104">
        <f>IF(D37=0,0,(D$50/D$50)*100)</f>
        <v>100</v>
      </c>
      <c r="F37" s="69">
        <f>B37+D37</f>
        <v>16936.388330391797</v>
      </c>
      <c r="G37" s="124" t="s">
        <v>157</v>
      </c>
    </row>
    <row r="38" spans="1:7" ht="3.75" customHeight="1">
      <c r="A38" s="7"/>
      <c r="B38" s="18"/>
      <c r="C38" s="99"/>
      <c r="D38" s="91"/>
      <c r="E38" s="99"/>
      <c r="F38" s="12"/>
      <c r="G38" s="124" t="s">
        <v>157</v>
      </c>
    </row>
    <row r="39" spans="1:7" ht="11.25">
      <c r="A39" s="68" t="s">
        <v>106</v>
      </c>
      <c r="B39" s="21">
        <v>262.181890159899</v>
      </c>
      <c r="C39" s="104">
        <f>IF(B$50=0,0,(B39/B$50)*100)</f>
        <v>3.3478519872872607</v>
      </c>
      <c r="D39" s="93">
        <v>0</v>
      </c>
      <c r="E39" s="101"/>
      <c r="F39" s="69">
        <f>B39+D39</f>
        <v>262.181890159899</v>
      </c>
      <c r="G39" s="124" t="s">
        <v>157</v>
      </c>
    </row>
    <row r="40" spans="1:7" ht="3.75" customHeight="1">
      <c r="A40" s="68"/>
      <c r="B40" s="18"/>
      <c r="C40" s="99"/>
      <c r="D40" s="93"/>
      <c r="E40" s="101"/>
      <c r="F40" s="12"/>
      <c r="G40" s="124" t="s">
        <v>157</v>
      </c>
    </row>
    <row r="41" spans="1:7" ht="11.25">
      <c r="A41" s="68" t="s">
        <v>107</v>
      </c>
      <c r="B41" s="21">
        <v>263.510588516681</v>
      </c>
      <c r="C41" s="104">
        <f>IF(B$50=0,0,(B41/B$50)*100)</f>
        <v>3.3648183972538113</v>
      </c>
      <c r="D41" s="93">
        <v>0</v>
      </c>
      <c r="E41" s="101"/>
      <c r="F41" s="69">
        <f>B41+D41</f>
        <v>263.510588516681</v>
      </c>
      <c r="G41" s="124" t="s">
        <v>157</v>
      </c>
    </row>
    <row r="42" spans="1:7" ht="3.75" customHeight="1">
      <c r="A42" s="68"/>
      <c r="B42" s="18"/>
      <c r="C42" s="99"/>
      <c r="D42" s="93"/>
      <c r="E42" s="101"/>
      <c r="F42" s="12"/>
      <c r="G42" s="124" t="s">
        <v>157</v>
      </c>
    </row>
    <row r="43" spans="1:7" ht="11.25">
      <c r="A43" s="68" t="s">
        <v>108</v>
      </c>
      <c r="B43" s="21">
        <v>869.551270471412</v>
      </c>
      <c r="C43" s="104">
        <f>IF(B$50=0,0,(B43/B$50)*100)</f>
        <v>11.103470751242371</v>
      </c>
      <c r="D43" s="93"/>
      <c r="E43" s="101"/>
      <c r="F43" s="69">
        <f>B43+D43</f>
        <v>869.551270471412</v>
      </c>
      <c r="G43" s="124" t="s">
        <v>157</v>
      </c>
    </row>
    <row r="44" spans="1:7" ht="3.75" customHeight="1">
      <c r="A44" s="68"/>
      <c r="B44" s="18"/>
      <c r="C44" s="99"/>
      <c r="D44" s="93"/>
      <c r="E44" s="101"/>
      <c r="F44" s="12"/>
      <c r="G44" s="124" t="s">
        <v>157</v>
      </c>
    </row>
    <row r="45" spans="1:7" ht="11.25">
      <c r="A45" s="68" t="s">
        <v>109</v>
      </c>
      <c r="B45" s="21">
        <v>83.746842137101</v>
      </c>
      <c r="C45" s="104">
        <f>IF(B$50=0,0,(B45/B$50)*100)</f>
        <v>1.069379855743405</v>
      </c>
      <c r="D45" s="93">
        <v>0</v>
      </c>
      <c r="E45" s="101"/>
      <c r="F45" s="69">
        <f>B45+D45</f>
        <v>83.746842137101</v>
      </c>
      <c r="G45" s="124" t="s">
        <v>157</v>
      </c>
    </row>
    <row r="46" spans="1:7" ht="12">
      <c r="A46" s="14" t="s">
        <v>11</v>
      </c>
      <c r="B46" s="19">
        <f>B37+B39+B41+B43+B45</f>
        <v>2170.3383430956906</v>
      </c>
      <c r="C46" s="103">
        <f>IF(B$50=0,0,(B46/B$50)*100)</f>
        <v>27.71347605506731</v>
      </c>
      <c r="D46" s="92">
        <f>D37+D39+D41+D43+D45</f>
        <v>16245.0405785812</v>
      </c>
      <c r="E46" s="103">
        <f>IF(D46=0,0,(D$50/D$50)*100)</f>
        <v>100</v>
      </c>
      <c r="F46" s="15">
        <f>B46+D46</f>
        <v>18415.37892167689</v>
      </c>
      <c r="G46" s="124" t="s">
        <v>157</v>
      </c>
    </row>
    <row r="47" spans="1:7" ht="6" customHeight="1">
      <c r="A47" s="7"/>
      <c r="B47" s="18"/>
      <c r="C47" s="99"/>
      <c r="D47" s="91"/>
      <c r="E47" s="99"/>
      <c r="F47" s="12"/>
      <c r="G47" s="124" t="s">
        <v>157</v>
      </c>
    </row>
    <row r="48" spans="1:7" ht="12">
      <c r="A48" s="14" t="s">
        <v>14</v>
      </c>
      <c r="B48" s="19"/>
      <c r="C48" s="103">
        <f>IF(B$50=0,0,(B48/B$50)*100)</f>
        <v>0</v>
      </c>
      <c r="D48" s="92"/>
      <c r="E48" s="100"/>
      <c r="F48" s="15">
        <f>B48+D48</f>
        <v>0</v>
      </c>
      <c r="G48" s="124" t="s">
        <v>157</v>
      </c>
    </row>
    <row r="49" spans="1:6" ht="6" customHeight="1">
      <c r="A49" s="7"/>
      <c r="B49" s="18"/>
      <c r="C49" s="99"/>
      <c r="D49" s="91"/>
      <c r="E49" s="99"/>
      <c r="F49" s="28"/>
    </row>
    <row r="50" spans="1:6" ht="13.5" thickBot="1">
      <c r="A50" s="8" t="s">
        <v>35</v>
      </c>
      <c r="B50" s="34">
        <f>B14+B21+B25+B32+B46+B48</f>
        <v>7831.346521754178</v>
      </c>
      <c r="C50" s="105">
        <f>IF(B$50=0,0,(B50/B$50)*100)</f>
        <v>100</v>
      </c>
      <c r="D50" s="94">
        <f>D14+D21+D25+D32+D46+D48</f>
        <v>16245.0405785812</v>
      </c>
      <c r="E50" s="105">
        <f>IF(D50=0,0,(D$50/D$50)*100)</f>
        <v>100</v>
      </c>
      <c r="F50" s="13">
        <f>F14+F21+F25+F32+F46+F48</f>
        <v>24076.387100335378</v>
      </c>
    </row>
    <row r="51" spans="2:6" ht="11.25">
      <c r="B51" s="3"/>
      <c r="C51" s="3"/>
      <c r="D51" s="3"/>
      <c r="E51" s="3"/>
      <c r="F51" s="3"/>
    </row>
    <row r="52" spans="1:6" ht="11.25">
      <c r="A52" s="2" t="s">
        <v>152</v>
      </c>
      <c r="F52" s="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zoomScalePageLayoutView="0" workbookViewId="0" topLeftCell="A1">
      <selection activeCell="A1" sqref="A1"/>
    </sheetView>
  </sheetViews>
  <sheetFormatPr defaultColWidth="11.421875" defaultRowHeight="12.75"/>
  <cols>
    <col min="1" max="1" width="33.00390625" style="2" customWidth="1"/>
    <col min="2" max="6" width="12.7109375" style="2" customWidth="1"/>
    <col min="7" max="16384" width="11.57421875" style="2" customWidth="1"/>
  </cols>
  <sheetData>
    <row r="1" spans="1:3" ht="12.75">
      <c r="A1" s="125" t="str">
        <f>Sommaire!A1</f>
        <v>FÉVRIER 2019</v>
      </c>
      <c r="B1" s="31" t="s">
        <v>36</v>
      </c>
      <c r="C1" s="31"/>
    </row>
    <row r="2" ht="12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144</v>
      </c>
      <c r="C4" s="96"/>
      <c r="D4" s="88" t="s">
        <v>146</v>
      </c>
      <c r="E4" s="96"/>
      <c r="F4" s="85"/>
    </row>
    <row r="5" spans="1:6" ht="12">
      <c r="A5" s="23" t="s">
        <v>19</v>
      </c>
      <c r="B5" s="17" t="s">
        <v>51</v>
      </c>
      <c r="C5" s="97" t="s">
        <v>145</v>
      </c>
      <c r="D5" s="89" t="s">
        <v>51</v>
      </c>
      <c r="E5" s="97" t="s">
        <v>145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107"/>
      <c r="D7" s="89"/>
      <c r="E7" s="107"/>
      <c r="F7" s="11"/>
    </row>
    <row r="8" spans="1:7" ht="12">
      <c r="A8" s="36" t="s">
        <v>92</v>
      </c>
      <c r="B8" s="18">
        <v>3867.55790719863</v>
      </c>
      <c r="C8" s="108">
        <f>IF(B$12=0,0,(B8/B$12)*100)</f>
        <v>49.385605610161626</v>
      </c>
      <c r="D8" s="91">
        <v>7884.88372811936</v>
      </c>
      <c r="E8" s="108">
        <f>IF(D$12=0,0,(D8/D$12)*100)</f>
        <v>48.537174714819855</v>
      </c>
      <c r="F8" s="12">
        <f>B8+D8</f>
        <v>11752.44163531799</v>
      </c>
      <c r="G8" s="124" t="s">
        <v>157</v>
      </c>
    </row>
    <row r="9" spans="1:7" ht="12">
      <c r="A9" s="36" t="s">
        <v>93</v>
      </c>
      <c r="B9" s="18">
        <v>3957.74390300662</v>
      </c>
      <c r="C9" s="108">
        <f>IF(B$12=0,0,(B9/B$12)*100)</f>
        <v>50.53720828228791</v>
      </c>
      <c r="D9" s="91">
        <v>8351.09269663998</v>
      </c>
      <c r="E9" s="108">
        <f>IF(D$12=0,0,(D9/D$12)*100)</f>
        <v>51.40702884824262</v>
      </c>
      <c r="F9" s="12">
        <f>B9+D9</f>
        <v>12308.8365996466</v>
      </c>
      <c r="G9" s="124" t="s">
        <v>157</v>
      </c>
    </row>
    <row r="10" spans="1:7" ht="12">
      <c r="A10" s="36" t="s">
        <v>30</v>
      </c>
      <c r="B10" s="18">
        <v>6.04471154893078</v>
      </c>
      <c r="C10" s="108">
        <f>IF(B$12=0,0,(B10/B$12)*100)</f>
        <v>0.07718610755046498</v>
      </c>
      <c r="D10" s="91">
        <v>9.06415382190214</v>
      </c>
      <c r="E10" s="108">
        <f>IF(D$12=0,0,(D10/D$12)*100)</f>
        <v>0.05579643693751706</v>
      </c>
      <c r="F10" s="12">
        <f>B10+D10</f>
        <v>15.10886537083292</v>
      </c>
      <c r="G10" s="124" t="s">
        <v>157</v>
      </c>
    </row>
    <row r="11" spans="1:6" ht="6" customHeight="1">
      <c r="A11" s="36"/>
      <c r="B11" s="17"/>
      <c r="C11" s="97"/>
      <c r="D11" s="89"/>
      <c r="E11" s="97"/>
      <c r="F11" s="11"/>
    </row>
    <row r="12" spans="1:6" ht="13.5" thickBot="1">
      <c r="A12" s="32" t="s">
        <v>37</v>
      </c>
      <c r="B12" s="20">
        <f>SUM(B8:B10)</f>
        <v>7831.346521754181</v>
      </c>
      <c r="C12" s="109">
        <f>IF(B$12=0,0,(B12/B$12)*100)</f>
        <v>100</v>
      </c>
      <c r="D12" s="106">
        <f>SUM(D8:D10)</f>
        <v>16245.040578581244</v>
      </c>
      <c r="E12" s="109">
        <f>IF(D$12=0,0,(D12/D$12)*100)</f>
        <v>100</v>
      </c>
      <c r="F12" s="13">
        <f>SUM(F8:F10)</f>
        <v>24076.38710033542</v>
      </c>
    </row>
    <row r="13" spans="2:6" ht="11.25">
      <c r="B13" s="3"/>
      <c r="C13" s="3"/>
      <c r="D13" s="3"/>
      <c r="E13" s="3"/>
      <c r="F13" s="3"/>
    </row>
    <row r="14" spans="1:6" ht="11.25">
      <c r="A14" s="2" t="s">
        <v>152</v>
      </c>
      <c r="F14" s="1"/>
    </row>
    <row r="19" spans="8:10" ht="12.75">
      <c r="H19" s="61"/>
      <c r="I19" s="61"/>
      <c r="J19" s="61"/>
    </row>
    <row r="20" spans="8:10" ht="12.75">
      <c r="H20" s="61"/>
      <c r="I20" s="61"/>
      <c r="J20" s="61"/>
    </row>
    <row r="21" spans="8:10" ht="12.75">
      <c r="H21" s="61"/>
      <c r="I21" s="61"/>
      <c r="J21" s="61"/>
    </row>
    <row r="22" spans="8:10" ht="12.75">
      <c r="H22" s="61"/>
      <c r="I22" s="61"/>
      <c r="J22" s="61"/>
    </row>
    <row r="23" spans="8:10" ht="12.75">
      <c r="H23" s="61"/>
      <c r="I23" s="61"/>
      <c r="J23" s="61"/>
    </row>
    <row r="24" spans="8:10" ht="12.75">
      <c r="H24" s="61"/>
      <c r="I24" s="61"/>
      <c r="J24" s="6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showGridLines="0" showZeros="0" zoomScalePageLayoutView="0" workbookViewId="0" topLeftCell="A1">
      <selection activeCell="A1" sqref="A1"/>
    </sheetView>
  </sheetViews>
  <sheetFormatPr defaultColWidth="11.421875" defaultRowHeight="12.75"/>
  <cols>
    <col min="1" max="1" width="33.00390625" style="2" customWidth="1"/>
    <col min="2" max="6" width="12.7109375" style="2" customWidth="1"/>
    <col min="7" max="16384" width="11.57421875" style="2" customWidth="1"/>
  </cols>
  <sheetData>
    <row r="1" spans="1:3" ht="12.75">
      <c r="A1" s="125" t="str">
        <f>Sommaire!A1</f>
        <v>FÉVRIER 2019</v>
      </c>
      <c r="B1" s="51" t="s">
        <v>58</v>
      </c>
      <c r="C1" s="51"/>
    </row>
    <row r="2" ht="12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144</v>
      </c>
      <c r="C4" s="96"/>
      <c r="D4" s="88" t="s">
        <v>146</v>
      </c>
      <c r="E4" s="96"/>
      <c r="F4" s="85"/>
    </row>
    <row r="5" spans="1:6" ht="12">
      <c r="A5" s="23" t="s">
        <v>20</v>
      </c>
      <c r="B5" s="17" t="s">
        <v>51</v>
      </c>
      <c r="C5" s="97" t="s">
        <v>145</v>
      </c>
      <c r="D5" s="89" t="s">
        <v>51</v>
      </c>
      <c r="E5" s="97" t="s">
        <v>145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107"/>
      <c r="D7" s="89"/>
      <c r="E7" s="107"/>
      <c r="F7" s="11"/>
    </row>
    <row r="8" spans="1:7" ht="12">
      <c r="A8" s="36" t="s">
        <v>21</v>
      </c>
      <c r="B8" s="18">
        <v>260.268131406532</v>
      </c>
      <c r="C8" s="102">
        <f aca="true" t="shared" si="0" ref="C8:C17">IF(B$19=0,0,(B8/B$19)*100)</f>
        <v>3.3234148263462786</v>
      </c>
      <c r="D8" s="91">
        <v>1676.88302863719</v>
      </c>
      <c r="E8" s="102">
        <f aca="true" t="shared" si="1" ref="E8:E17">IF(D$19=0,0,(D8/D$19)*100)</f>
        <v>10.322430532110374</v>
      </c>
      <c r="F8" s="12">
        <f aca="true" t="shared" si="2" ref="F8:F17">B8+D8</f>
        <v>1937.151160043722</v>
      </c>
      <c r="G8" s="124" t="s">
        <v>157</v>
      </c>
    </row>
    <row r="9" spans="1:7" ht="12">
      <c r="A9" s="36" t="s">
        <v>22</v>
      </c>
      <c r="B9" s="18">
        <v>260.537859385811</v>
      </c>
      <c r="C9" s="102">
        <f t="shared" si="0"/>
        <v>3.3268590358258328</v>
      </c>
      <c r="D9" s="91">
        <v>3029.56931179001</v>
      </c>
      <c r="E9" s="102">
        <f t="shared" si="1"/>
        <v>18.649195101331024</v>
      </c>
      <c r="F9" s="12">
        <f t="shared" si="2"/>
        <v>3290.107171175821</v>
      </c>
      <c r="G9" s="124" t="s">
        <v>157</v>
      </c>
    </row>
    <row r="10" spans="1:7" ht="12">
      <c r="A10" s="36" t="s">
        <v>29</v>
      </c>
      <c r="B10" s="18">
        <v>1747.16104073684</v>
      </c>
      <c r="C10" s="102">
        <f t="shared" si="0"/>
        <v>22.30984206717857</v>
      </c>
      <c r="D10" s="91">
        <v>1106.99961128361</v>
      </c>
      <c r="E10" s="102">
        <f t="shared" si="1"/>
        <v>6.8143850175614</v>
      </c>
      <c r="F10" s="12">
        <f t="shared" si="2"/>
        <v>2854.16065202045</v>
      </c>
      <c r="G10" s="124" t="s">
        <v>157</v>
      </c>
    </row>
    <row r="11" spans="1:7" ht="12">
      <c r="A11" s="36" t="s">
        <v>23</v>
      </c>
      <c r="B11" s="18">
        <v>1429.27119155242</v>
      </c>
      <c r="C11" s="102">
        <f t="shared" si="0"/>
        <v>18.250644222958876</v>
      </c>
      <c r="D11" s="91">
        <v>2124.88546901786</v>
      </c>
      <c r="E11" s="102">
        <f t="shared" si="1"/>
        <v>13.080210287806104</v>
      </c>
      <c r="F11" s="12">
        <f t="shared" si="2"/>
        <v>3554.15666057028</v>
      </c>
      <c r="G11" s="124" t="s">
        <v>157</v>
      </c>
    </row>
    <row r="12" spans="1:7" ht="12">
      <c r="A12" s="36" t="s">
        <v>24</v>
      </c>
      <c r="B12" s="18">
        <v>1128.50085164335</v>
      </c>
      <c r="C12" s="102">
        <f t="shared" si="0"/>
        <v>14.410048750985057</v>
      </c>
      <c r="D12" s="91">
        <v>2899.89339072221</v>
      </c>
      <c r="E12" s="102">
        <f t="shared" si="1"/>
        <v>17.850945811398347</v>
      </c>
      <c r="F12" s="12">
        <f t="shared" si="2"/>
        <v>4028.39424236556</v>
      </c>
      <c r="G12" s="124" t="s">
        <v>157</v>
      </c>
    </row>
    <row r="13" spans="1:7" ht="12">
      <c r="A13" s="36" t="s">
        <v>25</v>
      </c>
      <c r="B13" s="18">
        <v>1225.54761869282</v>
      </c>
      <c r="C13" s="102">
        <f t="shared" si="0"/>
        <v>15.649257956961197</v>
      </c>
      <c r="D13" s="91">
        <v>2436.93252516406</v>
      </c>
      <c r="E13" s="102">
        <f t="shared" si="1"/>
        <v>15.001086106101244</v>
      </c>
      <c r="F13" s="12">
        <f t="shared" si="2"/>
        <v>3662.4801438568797</v>
      </c>
      <c r="G13" s="124" t="s">
        <v>157</v>
      </c>
    </row>
    <row r="14" spans="1:7" ht="12">
      <c r="A14" s="36" t="s">
        <v>26</v>
      </c>
      <c r="B14" s="18">
        <v>1030.85029275101</v>
      </c>
      <c r="C14" s="102">
        <f t="shared" si="0"/>
        <v>13.163129608522356</v>
      </c>
      <c r="D14" s="91">
        <v>1231.78497575607</v>
      </c>
      <c r="E14" s="102">
        <f t="shared" si="1"/>
        <v>7.582529386723438</v>
      </c>
      <c r="F14" s="12">
        <f t="shared" si="2"/>
        <v>2262.63526850708</v>
      </c>
      <c r="G14" s="124" t="s">
        <v>157</v>
      </c>
    </row>
    <row r="15" spans="1:7" ht="12">
      <c r="A15" s="36" t="s">
        <v>27</v>
      </c>
      <c r="B15" s="18">
        <v>399.705654520101</v>
      </c>
      <c r="C15" s="102">
        <f t="shared" si="0"/>
        <v>5.1039199122371235</v>
      </c>
      <c r="D15" s="91">
        <v>525.261190053551</v>
      </c>
      <c r="E15" s="102">
        <f t="shared" si="1"/>
        <v>3.2333633610376897</v>
      </c>
      <c r="F15" s="12">
        <f t="shared" si="2"/>
        <v>924.966844573652</v>
      </c>
      <c r="G15" s="124" t="s">
        <v>157</v>
      </c>
    </row>
    <row r="16" spans="1:7" ht="12">
      <c r="A16" s="36" t="s">
        <v>28</v>
      </c>
      <c r="B16" s="18">
        <v>66.3369282386869</v>
      </c>
      <c r="C16" s="102">
        <f t="shared" si="0"/>
        <v>0.84706924989737</v>
      </c>
      <c r="D16" s="91">
        <v>120.069943529939</v>
      </c>
      <c r="E16" s="102">
        <f t="shared" si="1"/>
        <v>0.7391175352818066</v>
      </c>
      <c r="F16" s="12">
        <f t="shared" si="2"/>
        <v>186.40687176862588</v>
      </c>
      <c r="G16" s="124" t="s">
        <v>157</v>
      </c>
    </row>
    <row r="17" spans="1:7" ht="12">
      <c r="A17" s="36" t="s">
        <v>30</v>
      </c>
      <c r="B17" s="18">
        <v>283.166952826608</v>
      </c>
      <c r="C17" s="102">
        <f t="shared" si="0"/>
        <v>3.6158143690873246</v>
      </c>
      <c r="D17" s="91">
        <v>1092.76113262674</v>
      </c>
      <c r="E17" s="102">
        <f t="shared" si="1"/>
        <v>6.726736860648557</v>
      </c>
      <c r="F17" s="12">
        <f t="shared" si="2"/>
        <v>1375.9280854533479</v>
      </c>
      <c r="G17" s="124" t="s">
        <v>157</v>
      </c>
    </row>
    <row r="18" spans="1:6" ht="6" customHeight="1">
      <c r="A18" s="36"/>
      <c r="B18" s="18"/>
      <c r="C18" s="99"/>
      <c r="D18" s="91">
        <v>0</v>
      </c>
      <c r="E18" s="99"/>
      <c r="F18" s="28"/>
    </row>
    <row r="19" spans="1:6" ht="13.5" thickBot="1">
      <c r="A19" s="32" t="s">
        <v>37</v>
      </c>
      <c r="B19" s="20">
        <f>SUM(B8:B17)</f>
        <v>7831.34652175418</v>
      </c>
      <c r="C19" s="110">
        <f>IF(B$19=0,0,(B19/B$19)*100)</f>
        <v>100</v>
      </c>
      <c r="D19" s="106">
        <f>SUM(D8:D17)</f>
        <v>16245.040578581242</v>
      </c>
      <c r="E19" s="110">
        <f>IF(D$19=0,0,(D19/D$19)*100)</f>
        <v>100</v>
      </c>
      <c r="F19" s="13">
        <f>SUM(F8:F17)</f>
        <v>24076.387100335418</v>
      </c>
    </row>
    <row r="20" spans="2:6" ht="11.25">
      <c r="B20" s="3"/>
      <c r="C20" s="3"/>
      <c r="D20" s="3"/>
      <c r="E20" s="3"/>
      <c r="F20" s="3"/>
    </row>
    <row r="21" spans="1:6" ht="11.25">
      <c r="A21" s="2" t="s">
        <v>152</v>
      </c>
      <c r="F21" s="1"/>
    </row>
    <row r="24" spans="7:9" ht="12.75">
      <c r="G24" s="61"/>
      <c r="H24" s="61"/>
      <c r="I24" s="61"/>
    </row>
    <row r="25" spans="7:9" ht="12.75">
      <c r="G25" s="61"/>
      <c r="H25" s="61"/>
      <c r="I25" s="61"/>
    </row>
    <row r="26" spans="7:9" ht="12.75">
      <c r="G26" s="61"/>
      <c r="H26" s="61"/>
      <c r="I26" s="61"/>
    </row>
    <row r="27" spans="7:9" ht="12.75">
      <c r="G27" s="61"/>
      <c r="H27" s="61"/>
      <c r="I27" s="61"/>
    </row>
    <row r="28" spans="7:9" ht="12.75">
      <c r="G28" s="61"/>
      <c r="H28" s="61"/>
      <c r="I28" s="61"/>
    </row>
    <row r="29" spans="7:9" ht="12.75">
      <c r="G29" s="61"/>
      <c r="H29" s="61"/>
      <c r="I29" s="61"/>
    </row>
    <row r="30" spans="7:9" ht="12.75">
      <c r="G30" s="61"/>
      <c r="H30" s="61"/>
      <c r="I30" s="61"/>
    </row>
    <row r="31" spans="7:9" ht="12.75">
      <c r="G31" s="61"/>
      <c r="H31" s="61"/>
      <c r="I31" s="61"/>
    </row>
    <row r="32" spans="7:9" ht="12.75">
      <c r="G32" s="61"/>
      <c r="H32" s="61"/>
      <c r="I32" s="61"/>
    </row>
    <row r="33" spans="7:9" ht="12.75">
      <c r="G33" s="61"/>
      <c r="H33" s="61"/>
      <c r="I33" s="61"/>
    </row>
    <row r="34" spans="7:9" ht="12.75">
      <c r="G34" s="61"/>
      <c r="H34" s="61"/>
      <c r="I34" s="61"/>
    </row>
    <row r="35" spans="7:9" ht="12.75">
      <c r="G35" s="61"/>
      <c r="H35" s="61"/>
      <c r="I35" s="61"/>
    </row>
    <row r="36" spans="7:9" ht="12.75">
      <c r="G36" s="61"/>
      <c r="H36" s="61"/>
      <c r="I36" s="61"/>
    </row>
    <row r="37" spans="7:9" ht="12.75">
      <c r="G37" s="61"/>
      <c r="H37" s="61"/>
      <c r="I37" s="61"/>
    </row>
    <row r="38" spans="7:9" ht="12.75">
      <c r="G38" s="61"/>
      <c r="H38" s="61"/>
      <c r="I38" s="61"/>
    </row>
    <row r="39" spans="7:9" ht="12.75">
      <c r="G39" s="61"/>
      <c r="H39" s="61"/>
      <c r="I39" s="61"/>
    </row>
    <row r="40" spans="7:9" ht="12.75">
      <c r="G40" s="61"/>
      <c r="H40" s="61"/>
      <c r="I40" s="61"/>
    </row>
    <row r="41" spans="7:9" ht="12.75">
      <c r="G41" s="61"/>
      <c r="H41" s="61"/>
      <c r="I41" s="61"/>
    </row>
    <row r="42" spans="7:9" ht="12.75">
      <c r="G42" s="61"/>
      <c r="H42" s="61"/>
      <c r="I42" s="61"/>
    </row>
    <row r="43" spans="7:9" ht="12.75">
      <c r="G43" s="61"/>
      <c r="H43" s="61"/>
      <c r="I43" s="6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5"/>
  <sheetViews>
    <sheetView showGridLines="0" showZeros="0" zoomScalePageLayoutView="0" workbookViewId="0" topLeftCell="A1">
      <selection activeCell="A1" sqref="A1"/>
    </sheetView>
  </sheetViews>
  <sheetFormatPr defaultColWidth="11.421875" defaultRowHeight="12.75"/>
  <cols>
    <col min="1" max="1" width="33.00390625" style="2" customWidth="1"/>
    <col min="2" max="6" width="12.7109375" style="2" customWidth="1"/>
    <col min="7" max="16384" width="11.57421875" style="2" customWidth="1"/>
  </cols>
  <sheetData>
    <row r="1" spans="1:3" ht="12">
      <c r="A1" s="125" t="str">
        <f>Sommaire!A1</f>
        <v>FÉVRIER 2019</v>
      </c>
      <c r="B1" s="52" t="s">
        <v>50</v>
      </c>
      <c r="C1" s="52"/>
    </row>
    <row r="2" ht="12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144</v>
      </c>
      <c r="C4" s="96"/>
      <c r="D4" s="88" t="s">
        <v>146</v>
      </c>
      <c r="E4" s="96"/>
      <c r="F4" s="85"/>
    </row>
    <row r="5" spans="1:6" ht="12">
      <c r="A5" s="23" t="s">
        <v>31</v>
      </c>
      <c r="B5" s="17" t="s">
        <v>51</v>
      </c>
      <c r="C5" s="97" t="s">
        <v>145</v>
      </c>
      <c r="D5" s="89" t="s">
        <v>51</v>
      </c>
      <c r="E5" s="97" t="s">
        <v>145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107"/>
      <c r="D7" s="89"/>
      <c r="E7" s="107"/>
      <c r="F7" s="11"/>
    </row>
    <row r="8" spans="1:7" ht="12">
      <c r="A8" s="7" t="s">
        <v>1</v>
      </c>
      <c r="B8" s="18">
        <v>3378.81906478471</v>
      </c>
      <c r="C8" s="102">
        <f aca="true" t="shared" si="0" ref="C8:C14">IF(B$39=0,0,(B8/B$39)*100)</f>
        <v>43.144803456198915</v>
      </c>
      <c r="D8" s="91">
        <v>15823.5822372082</v>
      </c>
      <c r="E8" s="102">
        <f aca="true" t="shared" si="1" ref="E8:E14">IF(D$39=0,0,(D8/D$39)*100)</f>
        <v>97.40561841422108</v>
      </c>
      <c r="F8" s="12">
        <f aca="true" t="shared" si="2" ref="F8:F13">B8+D8</f>
        <v>19202.40130199291</v>
      </c>
      <c r="G8" s="124" t="s">
        <v>157</v>
      </c>
    </row>
    <row r="9" spans="1:7" ht="12">
      <c r="A9" s="7" t="s">
        <v>95</v>
      </c>
      <c r="B9" s="18">
        <v>52.2992780273184</v>
      </c>
      <c r="C9" s="102">
        <f t="shared" si="0"/>
        <v>0.6678197406032246</v>
      </c>
      <c r="D9" s="91">
        <v>4.0034131696507</v>
      </c>
      <c r="E9" s="102">
        <f t="shared" si="1"/>
        <v>0.024643909938452994</v>
      </c>
      <c r="F9" s="12">
        <f t="shared" si="2"/>
        <v>56.3026911969691</v>
      </c>
      <c r="G9" s="124" t="s">
        <v>157</v>
      </c>
    </row>
    <row r="10" spans="1:7" ht="12">
      <c r="A10" s="7" t="s">
        <v>96</v>
      </c>
      <c r="B10" s="18">
        <v>44.2140014823319</v>
      </c>
      <c r="C10" s="102">
        <f t="shared" si="0"/>
        <v>0.5645772583234921</v>
      </c>
      <c r="D10" s="91">
        <v>21.0690121821154</v>
      </c>
      <c r="E10" s="102">
        <f t="shared" si="1"/>
        <v>0.12969504188185588</v>
      </c>
      <c r="F10" s="12">
        <f t="shared" si="2"/>
        <v>65.28301366444731</v>
      </c>
      <c r="G10" s="124" t="s">
        <v>157</v>
      </c>
    </row>
    <row r="11" spans="1:7" ht="12">
      <c r="A11" s="7" t="s">
        <v>94</v>
      </c>
      <c r="B11" s="18">
        <v>224.467327856487</v>
      </c>
      <c r="C11" s="102">
        <f t="shared" si="0"/>
        <v>2.8662673428248144</v>
      </c>
      <c r="D11" s="91">
        <v>2.01153564734537</v>
      </c>
      <c r="E11" s="102">
        <f t="shared" si="1"/>
        <v>0.012382459973645996</v>
      </c>
      <c r="F11" s="12">
        <f t="shared" si="2"/>
        <v>226.47886350383237</v>
      </c>
      <c r="G11" s="124" t="s">
        <v>157</v>
      </c>
    </row>
    <row r="12" spans="1:7" ht="12">
      <c r="A12" s="7" t="s">
        <v>97</v>
      </c>
      <c r="B12" s="18">
        <v>76.9140797998398</v>
      </c>
      <c r="C12" s="102">
        <f t="shared" si="0"/>
        <v>0.9821309730859855</v>
      </c>
      <c r="D12" s="91">
        <v>9.97298482894048</v>
      </c>
      <c r="E12" s="102">
        <f t="shared" si="1"/>
        <v>0.06139095055317787</v>
      </c>
      <c r="F12" s="12">
        <f t="shared" si="2"/>
        <v>86.88706462878028</v>
      </c>
      <c r="G12" s="124" t="s">
        <v>157</v>
      </c>
    </row>
    <row r="13" spans="1:7" ht="12">
      <c r="A13" s="7" t="s">
        <v>2</v>
      </c>
      <c r="B13" s="18">
        <v>202.704596302005</v>
      </c>
      <c r="C13" s="102">
        <f t="shared" si="0"/>
        <v>2.588374754442615</v>
      </c>
      <c r="D13" s="91">
        <v>26.0696954638017</v>
      </c>
      <c r="E13" s="102">
        <f t="shared" si="1"/>
        <v>0.16047787223242826</v>
      </c>
      <c r="F13" s="12">
        <f t="shared" si="2"/>
        <v>228.7742917658067</v>
      </c>
      <c r="G13" s="124" t="s">
        <v>157</v>
      </c>
    </row>
    <row r="14" spans="1:7" ht="12">
      <c r="A14" s="14" t="s">
        <v>3</v>
      </c>
      <c r="B14" s="19">
        <f>SUM(B8:B13)</f>
        <v>3979.418348252692</v>
      </c>
      <c r="C14" s="103">
        <f t="shared" si="0"/>
        <v>50.81397352547904</v>
      </c>
      <c r="D14" s="92">
        <f>SUM(D8:D13)</f>
        <v>15886.708878500054</v>
      </c>
      <c r="E14" s="103">
        <f t="shared" si="1"/>
        <v>97.79420864880065</v>
      </c>
      <c r="F14" s="15">
        <f>SUM(F8:F13)</f>
        <v>19866.127226752746</v>
      </c>
      <c r="G14" s="124" t="s">
        <v>157</v>
      </c>
    </row>
    <row r="15" spans="1:7" ht="6" customHeight="1">
      <c r="A15" s="7"/>
      <c r="B15" s="18"/>
      <c r="C15" s="99"/>
      <c r="D15" s="91"/>
      <c r="E15" s="99"/>
      <c r="F15" s="12"/>
      <c r="G15" s="124" t="s">
        <v>157</v>
      </c>
    </row>
    <row r="16" spans="1:7" ht="12">
      <c r="A16" s="7" t="s">
        <v>4</v>
      </c>
      <c r="B16" s="18">
        <v>2070.31617386398</v>
      </c>
      <c r="C16" s="102">
        <f aca="true" t="shared" si="3" ref="C16:C21">IF(B$39=0,0,(B16/B$39)*100)</f>
        <v>26.43627335494587</v>
      </c>
      <c r="D16" s="91">
        <v>35.3271544671338</v>
      </c>
      <c r="E16" s="102">
        <f aca="true" t="shared" si="4" ref="E16:E21">IF(D$39=0,0,(D16/D$39)*100)</f>
        <v>0.21746424267915948</v>
      </c>
      <c r="F16" s="12">
        <f>B16+D16</f>
        <v>2105.643328331114</v>
      </c>
      <c r="G16" s="124" t="s">
        <v>157</v>
      </c>
    </row>
    <row r="17" spans="1:7" ht="12">
      <c r="A17" s="7" t="s">
        <v>133</v>
      </c>
      <c r="B17" s="18">
        <v>293.857467549388</v>
      </c>
      <c r="C17" s="102">
        <f t="shared" si="3"/>
        <v>3.7523236487250413</v>
      </c>
      <c r="D17" s="91">
        <v>21.2032007448504</v>
      </c>
      <c r="E17" s="102">
        <f t="shared" si="4"/>
        <v>0.13052106975224434</v>
      </c>
      <c r="F17" s="12">
        <f>B17+D17</f>
        <v>315.0606682942384</v>
      </c>
      <c r="G17" s="124" t="s">
        <v>157</v>
      </c>
    </row>
    <row r="18" spans="1:7" ht="12">
      <c r="A18" s="7" t="s">
        <v>98</v>
      </c>
      <c r="B18" s="18">
        <v>4.02494112327166</v>
      </c>
      <c r="C18" s="102">
        <f t="shared" si="3"/>
        <v>0.05139526276983202</v>
      </c>
      <c r="D18" s="91">
        <v>0</v>
      </c>
      <c r="E18" s="102">
        <f t="shared" si="4"/>
        <v>0</v>
      </c>
      <c r="F18" s="12">
        <f>B18+D18</f>
        <v>4.02494112327166</v>
      </c>
      <c r="G18" s="124" t="s">
        <v>157</v>
      </c>
    </row>
    <row r="19" spans="1:7" ht="12">
      <c r="A19" s="7" t="s">
        <v>99</v>
      </c>
      <c r="B19" s="18">
        <v>33.1703705680876</v>
      </c>
      <c r="C19" s="102">
        <f t="shared" si="3"/>
        <v>0.4235589687666843</v>
      </c>
      <c r="D19" s="91">
        <v>0.997125059894586</v>
      </c>
      <c r="E19" s="102">
        <f t="shared" si="4"/>
        <v>0.006138027511050212</v>
      </c>
      <c r="F19" s="12">
        <f>B19+D19</f>
        <v>34.167495627982184</v>
      </c>
      <c r="G19" s="124" t="s">
        <v>157</v>
      </c>
    </row>
    <row r="20" spans="1:7" ht="12">
      <c r="A20" s="7" t="s">
        <v>5</v>
      </c>
      <c r="B20" s="18">
        <v>109.376984566592</v>
      </c>
      <c r="C20" s="102">
        <f t="shared" si="3"/>
        <v>1.3966561722528934</v>
      </c>
      <c r="D20" s="91">
        <v>84.3866000521378</v>
      </c>
      <c r="E20" s="102">
        <f t="shared" si="4"/>
        <v>0.5194606910579216</v>
      </c>
      <c r="F20" s="12">
        <f>B20+D20</f>
        <v>193.7635846187298</v>
      </c>
      <c r="G20" s="124" t="s">
        <v>157</v>
      </c>
    </row>
    <row r="21" spans="1:7" ht="12">
      <c r="A21" s="14" t="s">
        <v>6</v>
      </c>
      <c r="B21" s="19">
        <f>SUM(B16:B20)</f>
        <v>2510.745937671319</v>
      </c>
      <c r="C21" s="103">
        <f t="shared" si="3"/>
        <v>32.060207407460325</v>
      </c>
      <c r="D21" s="92">
        <f>SUM(D16:D20)</f>
        <v>141.9140803240166</v>
      </c>
      <c r="E21" s="103">
        <f t="shared" si="4"/>
        <v>0.8735840310003757</v>
      </c>
      <c r="F21" s="15">
        <f>SUM(F16:F20)</f>
        <v>2652.660017995336</v>
      </c>
      <c r="G21" s="124" t="s">
        <v>157</v>
      </c>
    </row>
    <row r="22" spans="1:7" ht="6" customHeight="1">
      <c r="A22" s="7"/>
      <c r="B22" s="18"/>
      <c r="C22" s="99"/>
      <c r="D22" s="91"/>
      <c r="E22" s="99"/>
      <c r="F22" s="12"/>
      <c r="G22" s="124" t="s">
        <v>157</v>
      </c>
    </row>
    <row r="23" spans="1:7" ht="12">
      <c r="A23" s="14" t="s">
        <v>7</v>
      </c>
      <c r="B23" s="19">
        <v>29.328770098043</v>
      </c>
      <c r="C23" s="103">
        <f>IF(B$39=0,0,(B23/B$39)*100)</f>
        <v>0.3745048187635748</v>
      </c>
      <c r="D23" s="92">
        <v>13.093840521704</v>
      </c>
      <c r="E23" s="103">
        <f>IF(D$39=0,0,(D23/D$39)*100)</f>
        <v>0.08060207949845308</v>
      </c>
      <c r="F23" s="15">
        <f>B23+D23</f>
        <v>42.422610619747005</v>
      </c>
      <c r="G23" s="124" t="s">
        <v>157</v>
      </c>
    </row>
    <row r="24" spans="1:7" ht="6" customHeight="1">
      <c r="A24" s="7"/>
      <c r="B24" s="18"/>
      <c r="C24" s="99"/>
      <c r="D24" s="91"/>
      <c r="E24" s="99"/>
      <c r="F24" s="12"/>
      <c r="G24" s="124" t="s">
        <v>157</v>
      </c>
    </row>
    <row r="25" spans="1:7" ht="12">
      <c r="A25" s="7" t="s">
        <v>8</v>
      </c>
      <c r="B25" s="18">
        <v>39.9983939950487</v>
      </c>
      <c r="C25" s="102">
        <f>IF(B$39=0,0,(B25/B$39)*100)</f>
        <v>0.5107473393488567</v>
      </c>
      <c r="D25" s="91">
        <v>3.00628810975611</v>
      </c>
      <c r="E25" s="102">
        <f>IF(D$39=0,0,(D25/D$39)*100)</f>
        <v>0.018505882427402757</v>
      </c>
      <c r="F25" s="12">
        <f>B25+D25</f>
        <v>43.004682104804814</v>
      </c>
      <c r="G25" s="124" t="s">
        <v>157</v>
      </c>
    </row>
    <row r="26" spans="1:7" ht="12">
      <c r="A26" s="7" t="s">
        <v>103</v>
      </c>
      <c r="B26" s="18">
        <v>61.853383929581</v>
      </c>
      <c r="C26" s="102">
        <f>IF(B$39=0,0,(B26/B$39)*100)</f>
        <v>0.7898179930841086</v>
      </c>
      <c r="D26" s="91">
        <v>13.9586437126072</v>
      </c>
      <c r="E26" s="102">
        <f>IF(D$39=0,0,(D26/D$39)*100)</f>
        <v>0.08592556999218214</v>
      </c>
      <c r="F26" s="12">
        <f>B26+D26</f>
        <v>75.8120276421882</v>
      </c>
      <c r="G26" s="124" t="s">
        <v>157</v>
      </c>
    </row>
    <row r="27" spans="1:7" ht="12">
      <c r="A27" s="7" t="s">
        <v>104</v>
      </c>
      <c r="B27" s="18">
        <v>3.98384925975774</v>
      </c>
      <c r="C27" s="102">
        <f>IF(B$39=0,0,(B27/B$39)*100)</f>
        <v>0.05087055270369239</v>
      </c>
      <c r="D27" s="91">
        <v>1.01286001339585</v>
      </c>
      <c r="E27" s="102">
        <f>IF(D$39=0,0,(D27/D$39)*100)</f>
        <v>0.006234887555352043</v>
      </c>
      <c r="F27" s="12">
        <f>B27+D27</f>
        <v>4.99670927315359</v>
      </c>
      <c r="G27" s="124" t="s">
        <v>157</v>
      </c>
    </row>
    <row r="28" spans="1:7" ht="12">
      <c r="A28" s="7" t="s">
        <v>18</v>
      </c>
      <c r="B28" s="18">
        <v>36.8966536772818</v>
      </c>
      <c r="C28" s="102">
        <f>IF(B$39=0,0,(B28/B$39)*100)</f>
        <v>0.47114060876745817</v>
      </c>
      <c r="D28" s="91">
        <v>11.0425441479933</v>
      </c>
      <c r="E28" s="102">
        <f>IF(D$39=0,0,(D28/D$39)*100)</f>
        <v>0.06797486343341416</v>
      </c>
      <c r="F28" s="12">
        <f>B28+D28</f>
        <v>47.9391978252751</v>
      </c>
      <c r="G28" s="124" t="s">
        <v>157</v>
      </c>
    </row>
    <row r="29" spans="1:7" ht="12">
      <c r="A29" s="14" t="s">
        <v>9</v>
      </c>
      <c r="B29" s="19">
        <f>SUM(B25:B28)</f>
        <v>142.73228086166924</v>
      </c>
      <c r="C29" s="103">
        <f>IF(B$39=0,0,(B29/B$39)*100)</f>
        <v>1.822576493904116</v>
      </c>
      <c r="D29" s="92">
        <f>SUM(D25:D28)</f>
        <v>29.020335983752464</v>
      </c>
      <c r="E29" s="103">
        <f>IF(D$39=0,0,(D29/D$39)*100)</f>
        <v>0.17864120340835113</v>
      </c>
      <c r="F29" s="15">
        <f>SUM(F25:F28)</f>
        <v>171.7526168454217</v>
      </c>
      <c r="G29" s="124" t="s">
        <v>157</v>
      </c>
    </row>
    <row r="30" spans="1:7" ht="6" customHeight="1">
      <c r="A30" s="7"/>
      <c r="B30" s="18"/>
      <c r="C30" s="99"/>
      <c r="D30" s="91"/>
      <c r="E30" s="99"/>
      <c r="F30" s="12"/>
      <c r="G30" s="124" t="s">
        <v>157</v>
      </c>
    </row>
    <row r="31" spans="1:7" ht="12">
      <c r="A31" s="7" t="s">
        <v>59</v>
      </c>
      <c r="B31" s="18">
        <v>201.828074538077</v>
      </c>
      <c r="C31" s="102">
        <f>IF(B$39=0,0,(B31/B$39)*100)</f>
        <v>2.5771822760930343</v>
      </c>
      <c r="D31" s="91">
        <v>18.950792863244</v>
      </c>
      <c r="E31" s="102">
        <f>IF(D$39=0,0,(D31/D$39)*100)</f>
        <v>0.11665586658016884</v>
      </c>
      <c r="F31" s="12">
        <f>B31+D31</f>
        <v>220.778867401321</v>
      </c>
      <c r="G31" s="124" t="s">
        <v>157</v>
      </c>
    </row>
    <row r="32" spans="1:7" ht="12">
      <c r="A32" s="7" t="s">
        <v>56</v>
      </c>
      <c r="B32" s="18">
        <v>169.993931887918</v>
      </c>
      <c r="C32" s="102">
        <f>IF(B$39=0,0,(B32/B$39)*100)</f>
        <v>2.1706858637362445</v>
      </c>
      <c r="D32" s="91">
        <v>76.2405896138269</v>
      </c>
      <c r="E32" s="102">
        <f>IF(D$39=0,0,(D32/D$39)*100)</f>
        <v>0.4693160921638366</v>
      </c>
      <c r="F32" s="12">
        <f>B32+D32</f>
        <v>246.2345215017449</v>
      </c>
      <c r="G32" s="124" t="s">
        <v>157</v>
      </c>
    </row>
    <row r="33" spans="1:7" ht="12">
      <c r="A33" s="7" t="s">
        <v>57</v>
      </c>
      <c r="B33" s="18">
        <v>716.714625111679</v>
      </c>
      <c r="C33" s="102">
        <f>IF(B$39=0,0,(B33/B$39)*100)</f>
        <v>9.151869644904167</v>
      </c>
      <c r="D33" s="91">
        <v>51.0864408877137</v>
      </c>
      <c r="E33" s="102">
        <f>IF(D$39=0,0,(D33/D$39)*100)</f>
        <v>0.3144740737371269</v>
      </c>
      <c r="F33" s="12">
        <f>B33+D33</f>
        <v>767.8010659993927</v>
      </c>
      <c r="G33" s="124" t="s">
        <v>157</v>
      </c>
    </row>
    <row r="34" spans="1:7" ht="12">
      <c r="A34" s="7" t="s">
        <v>143</v>
      </c>
      <c r="B34" s="18">
        <v>80.5845533327805</v>
      </c>
      <c r="C34" s="102">
        <f>IF(B$39=0,0,(B34/B$39)*100)</f>
        <v>1.0289999696594962</v>
      </c>
      <c r="D34" s="91">
        <v>28.0256198869121</v>
      </c>
      <c r="E34" s="102">
        <f>IF(D$39=0,0,(D34/D$39)*100)</f>
        <v>0.17251800481103965</v>
      </c>
      <c r="F34" s="12">
        <f>B34+D34</f>
        <v>108.6101732196926</v>
      </c>
      <c r="G34" s="124" t="s">
        <v>157</v>
      </c>
    </row>
    <row r="35" spans="1:7" ht="12">
      <c r="A35" s="14" t="s">
        <v>11</v>
      </c>
      <c r="B35" s="19">
        <f>SUM(B31:B34)</f>
        <v>1169.1211848704547</v>
      </c>
      <c r="C35" s="103">
        <f>IF(B$39=0,0,(B35/B$39)*100)</f>
        <v>14.928737754392946</v>
      </c>
      <c r="D35" s="92">
        <f>SUM(D31:D34)</f>
        <v>174.3034432516967</v>
      </c>
      <c r="E35" s="103">
        <f>IF(D$39=0,0,(D35/D$39)*100)</f>
        <v>1.072964037292172</v>
      </c>
      <c r="F35" s="15">
        <f>SUM(F31:F34)</f>
        <v>1343.4246281221513</v>
      </c>
      <c r="G35" s="124" t="s">
        <v>157</v>
      </c>
    </row>
    <row r="36" spans="1:7" ht="6" customHeight="1">
      <c r="A36" s="7"/>
      <c r="B36" s="18"/>
      <c r="C36" s="99"/>
      <c r="D36" s="91"/>
      <c r="E36" s="99"/>
      <c r="F36" s="12"/>
      <c r="G36" s="124" t="s">
        <v>157</v>
      </c>
    </row>
    <row r="37" spans="1:7" ht="12">
      <c r="A37" s="14" t="s">
        <v>33</v>
      </c>
      <c r="B37" s="19"/>
      <c r="C37" s="103">
        <f>IF(B$39=0,0,(B37/B$39)*100)</f>
        <v>0</v>
      </c>
      <c r="D37" s="92"/>
      <c r="E37" s="103">
        <f>IF(D$39=0,0,(D37/D$39)*100)</f>
        <v>0</v>
      </c>
      <c r="F37" s="15">
        <f>B37+D37</f>
        <v>0</v>
      </c>
      <c r="G37" s="124" t="s">
        <v>157</v>
      </c>
    </row>
    <row r="38" spans="1:6" ht="6" customHeight="1">
      <c r="A38" s="7"/>
      <c r="B38" s="18"/>
      <c r="C38" s="99"/>
      <c r="D38" s="91"/>
      <c r="E38" s="99"/>
      <c r="F38" s="28"/>
    </row>
    <row r="39" spans="1:6" ht="13.5" thickBot="1">
      <c r="A39" s="8" t="s">
        <v>37</v>
      </c>
      <c r="B39" s="34">
        <f>B14+B21+B23+B29+B35+B37</f>
        <v>7831.346521754178</v>
      </c>
      <c r="C39" s="105">
        <f>IF(B$39=0,0,(B39/B$39)*100)</f>
        <v>100</v>
      </c>
      <c r="D39" s="106">
        <f>D14+D21+D23+D29+D35+D37</f>
        <v>16245.040578581224</v>
      </c>
      <c r="E39" s="110">
        <f>IF(D$39=0,0,(D39/D$39)*100)</f>
        <v>100</v>
      </c>
      <c r="F39" s="13">
        <f>B39+D39</f>
        <v>24076.3871003354</v>
      </c>
    </row>
    <row r="40" spans="2:6" ht="12" customHeight="1">
      <c r="B40" s="3"/>
      <c r="C40" s="3"/>
      <c r="D40" s="3"/>
      <c r="E40" s="3"/>
      <c r="F40" s="3"/>
    </row>
    <row r="41" spans="1:6" ht="11.25">
      <c r="A41" s="2" t="s">
        <v>152</v>
      </c>
      <c r="F41" s="1"/>
    </row>
    <row r="42" spans="7:9" ht="12.75">
      <c r="G42" s="61"/>
      <c r="H42" s="61"/>
      <c r="I42" s="61"/>
    </row>
    <row r="43" spans="7:9" ht="12.75">
      <c r="G43" s="61"/>
      <c r="H43" s="61"/>
      <c r="I43" s="61"/>
    </row>
    <row r="44" spans="7:9" ht="12.75">
      <c r="G44" s="61"/>
      <c r="H44" s="61"/>
      <c r="I44" s="61"/>
    </row>
    <row r="45" spans="7:9" ht="12.75">
      <c r="G45" s="61"/>
      <c r="H45" s="61"/>
      <c r="I45" s="61"/>
    </row>
    <row r="46" spans="7:9" ht="12.75">
      <c r="G46" s="61"/>
      <c r="H46" s="61"/>
      <c r="I46" s="61"/>
    </row>
    <row r="47" spans="7:9" ht="12.75">
      <c r="G47" s="61"/>
      <c r="H47" s="61"/>
      <c r="I47" s="61"/>
    </row>
    <row r="48" spans="7:9" ht="12.75">
      <c r="G48" s="61"/>
      <c r="H48" s="61"/>
      <c r="I48" s="61"/>
    </row>
    <row r="49" spans="7:9" ht="12.75">
      <c r="G49" s="61"/>
      <c r="H49" s="61"/>
      <c r="I49" s="61"/>
    </row>
    <row r="50" spans="7:9" ht="12.75">
      <c r="G50" s="61"/>
      <c r="H50" s="61"/>
      <c r="I50" s="61"/>
    </row>
    <row r="51" spans="7:9" ht="12.75">
      <c r="G51" s="61"/>
      <c r="H51" s="61"/>
      <c r="I51" s="61"/>
    </row>
    <row r="52" spans="7:9" ht="12.75">
      <c r="G52" s="61"/>
      <c r="H52" s="61"/>
      <c r="I52" s="61"/>
    </row>
    <row r="53" spans="7:9" ht="12.75">
      <c r="G53" s="61"/>
      <c r="H53" s="61"/>
      <c r="I53" s="61"/>
    </row>
    <row r="54" spans="7:9" ht="12.75">
      <c r="G54" s="61"/>
      <c r="H54" s="61"/>
      <c r="I54" s="61"/>
    </row>
    <row r="55" spans="7:9" ht="12.75">
      <c r="G55" s="61"/>
      <c r="H55" s="61"/>
      <c r="I55" s="61"/>
    </row>
    <row r="56" spans="7:9" ht="12.75">
      <c r="G56" s="61"/>
      <c r="H56" s="61"/>
      <c r="I56" s="61"/>
    </row>
    <row r="57" spans="7:9" ht="12.75">
      <c r="G57" s="61"/>
      <c r="H57" s="61"/>
      <c r="I57" s="61"/>
    </row>
    <row r="58" spans="7:9" ht="12.75">
      <c r="G58" s="61"/>
      <c r="H58" s="61"/>
      <c r="I58" s="61"/>
    </row>
    <row r="59" spans="7:9" ht="12.75">
      <c r="G59" s="61"/>
      <c r="H59" s="61"/>
      <c r="I59" s="61"/>
    </row>
    <row r="60" spans="7:9" ht="12.75">
      <c r="G60" s="61"/>
      <c r="H60" s="61"/>
      <c r="I60" s="61"/>
    </row>
    <row r="61" spans="7:9" ht="12.75">
      <c r="G61" s="61"/>
      <c r="H61" s="61"/>
      <c r="I61" s="61"/>
    </row>
    <row r="62" spans="7:9" ht="12.75">
      <c r="G62" s="61"/>
      <c r="H62" s="61"/>
      <c r="I62" s="61"/>
    </row>
    <row r="63" spans="7:9" ht="12.75">
      <c r="G63" s="61"/>
      <c r="H63" s="61"/>
      <c r="I63" s="61"/>
    </row>
    <row r="64" spans="7:9" ht="12.75">
      <c r="G64" s="61"/>
      <c r="H64" s="61"/>
      <c r="I64" s="61"/>
    </row>
    <row r="65" spans="7:9" ht="12.75">
      <c r="G65" s="61"/>
      <c r="H65" s="61"/>
      <c r="I65" s="6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showGridLines="0" showZeros="0" zoomScalePageLayoutView="0" workbookViewId="0" topLeftCell="A1">
      <selection activeCell="A1" sqref="A1"/>
    </sheetView>
  </sheetViews>
  <sheetFormatPr defaultColWidth="11.421875" defaultRowHeight="12.75"/>
  <cols>
    <col min="1" max="1" width="33.00390625" style="2" customWidth="1"/>
    <col min="2" max="6" width="12.7109375" style="2" customWidth="1"/>
    <col min="7" max="16384" width="11.57421875" style="2" customWidth="1"/>
  </cols>
  <sheetData>
    <row r="1" spans="1:3" ht="12.75">
      <c r="A1" s="125" t="str">
        <f>Sommaire!A1</f>
        <v>FÉVRIER 2019</v>
      </c>
      <c r="B1" s="51" t="s">
        <v>49</v>
      </c>
      <c r="C1" s="51"/>
    </row>
    <row r="2" ht="12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144</v>
      </c>
      <c r="C4" s="96"/>
      <c r="D4" s="88" t="s">
        <v>146</v>
      </c>
      <c r="E4" s="96"/>
      <c r="F4" s="85"/>
    </row>
    <row r="5" spans="1:6" ht="12">
      <c r="A5" s="23" t="s">
        <v>34</v>
      </c>
      <c r="B5" s="17" t="s">
        <v>51</v>
      </c>
      <c r="C5" s="97" t="s">
        <v>145</v>
      </c>
      <c r="D5" s="89" t="s">
        <v>51</v>
      </c>
      <c r="E5" s="97" t="s">
        <v>145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107"/>
      <c r="D7" s="89"/>
      <c r="E7" s="107"/>
      <c r="F7" s="11"/>
    </row>
    <row r="8" spans="1:7" ht="12">
      <c r="A8" s="36" t="s">
        <v>42</v>
      </c>
      <c r="B8" s="18">
        <v>591.550417890786</v>
      </c>
      <c r="C8" s="102">
        <f aca="true" t="shared" si="0" ref="C8:C15">IF(B$17=0,0,(B8/B$17)*100)</f>
        <v>7.553623329622264</v>
      </c>
      <c r="D8" s="91">
        <v>343.274921066791</v>
      </c>
      <c r="E8" s="102">
        <f aca="true" t="shared" si="1" ref="E8:E15">IF(D$17=0,0,(D8/D$17)*100)</f>
        <v>2.113105962439959</v>
      </c>
      <c r="F8" s="12">
        <f aca="true" t="shared" si="2" ref="F8:F15">B8+D8</f>
        <v>934.8253389575771</v>
      </c>
      <c r="G8" s="124" t="s">
        <v>157</v>
      </c>
    </row>
    <row r="9" spans="1:7" ht="12">
      <c r="A9" s="36" t="s">
        <v>43</v>
      </c>
      <c r="B9" s="18">
        <v>2055.84466324453</v>
      </c>
      <c r="C9" s="102">
        <f t="shared" si="0"/>
        <v>26.251483796991142</v>
      </c>
      <c r="D9" s="91">
        <v>1217.46322859382</v>
      </c>
      <c r="E9" s="102">
        <f t="shared" si="1"/>
        <v>7.494368651802698</v>
      </c>
      <c r="F9" s="12">
        <f t="shared" si="2"/>
        <v>3273.30789183835</v>
      </c>
      <c r="G9" s="124" t="s">
        <v>157</v>
      </c>
    </row>
    <row r="10" spans="1:7" ht="12">
      <c r="A10" s="36" t="s">
        <v>44</v>
      </c>
      <c r="B10" s="18">
        <v>1512.10242224253</v>
      </c>
      <c r="C10" s="102">
        <f t="shared" si="0"/>
        <v>19.308332456521484</v>
      </c>
      <c r="D10" s="91">
        <v>1575.46405821753</v>
      </c>
      <c r="E10" s="102">
        <f t="shared" si="1"/>
        <v>9.698123255504498</v>
      </c>
      <c r="F10" s="12">
        <f t="shared" si="2"/>
        <v>3087.56648046006</v>
      </c>
      <c r="G10" s="124" t="s">
        <v>157</v>
      </c>
    </row>
    <row r="11" spans="1:7" ht="12">
      <c r="A11" s="36" t="s">
        <v>45</v>
      </c>
      <c r="B11" s="18">
        <v>914.435721325184</v>
      </c>
      <c r="C11" s="102">
        <f t="shared" si="0"/>
        <v>11.676609109110835</v>
      </c>
      <c r="D11" s="91">
        <v>2389.84928930388</v>
      </c>
      <c r="E11" s="102">
        <f t="shared" si="1"/>
        <v>14.711254661036971</v>
      </c>
      <c r="F11" s="12">
        <f t="shared" si="2"/>
        <v>3304.2850106290643</v>
      </c>
      <c r="G11" s="124" t="s">
        <v>157</v>
      </c>
    </row>
    <row r="12" spans="1:7" ht="12">
      <c r="A12" s="36" t="s">
        <v>46</v>
      </c>
      <c r="B12" s="18">
        <v>1387.4411284781</v>
      </c>
      <c r="C12" s="102">
        <f t="shared" si="0"/>
        <v>17.716507941820957</v>
      </c>
      <c r="D12" s="91">
        <v>3763.44638736669</v>
      </c>
      <c r="E12" s="102">
        <f t="shared" si="1"/>
        <v>23.166740453260044</v>
      </c>
      <c r="F12" s="12">
        <f t="shared" si="2"/>
        <v>5150.88751584479</v>
      </c>
      <c r="G12" s="124" t="s">
        <v>157</v>
      </c>
    </row>
    <row r="13" spans="1:7" ht="12">
      <c r="A13" s="36" t="s">
        <v>47</v>
      </c>
      <c r="B13" s="18">
        <v>616.391805746771</v>
      </c>
      <c r="C13" s="102">
        <f t="shared" si="0"/>
        <v>7.8708278842538295</v>
      </c>
      <c r="D13" s="91">
        <v>3490.33637203837</v>
      </c>
      <c r="E13" s="102">
        <f t="shared" si="1"/>
        <v>21.48555034476373</v>
      </c>
      <c r="F13" s="12">
        <f t="shared" si="2"/>
        <v>4106.728177785141</v>
      </c>
      <c r="G13" s="124" t="s">
        <v>157</v>
      </c>
    </row>
    <row r="14" spans="1:7" ht="12">
      <c r="A14" s="36" t="s">
        <v>48</v>
      </c>
      <c r="B14" s="18">
        <v>281.738375783247</v>
      </c>
      <c r="C14" s="102">
        <f t="shared" si="0"/>
        <v>3.597572588578789</v>
      </c>
      <c r="D14" s="91">
        <v>1160.91169118479</v>
      </c>
      <c r="E14" s="102">
        <f t="shared" si="1"/>
        <v>7.146252947594533</v>
      </c>
      <c r="F14" s="12">
        <f t="shared" si="2"/>
        <v>1442.650066968037</v>
      </c>
      <c r="G14" s="124" t="s">
        <v>157</v>
      </c>
    </row>
    <row r="15" spans="1:7" ht="12">
      <c r="A15" s="36" t="s">
        <v>54</v>
      </c>
      <c r="B15" s="18">
        <v>471.84198704304</v>
      </c>
      <c r="C15" s="102">
        <f t="shared" si="0"/>
        <v>6.025042893100705</v>
      </c>
      <c r="D15" s="91">
        <v>2304.29463080937</v>
      </c>
      <c r="E15" s="102">
        <f t="shared" si="1"/>
        <v>14.184603723597563</v>
      </c>
      <c r="F15" s="12">
        <f t="shared" si="2"/>
        <v>2776.13661785241</v>
      </c>
      <c r="G15" s="124" t="s">
        <v>157</v>
      </c>
    </row>
    <row r="16" spans="1:6" ht="6" customHeight="1">
      <c r="A16" s="36"/>
      <c r="B16" s="18"/>
      <c r="C16" s="99"/>
      <c r="D16" s="91"/>
      <c r="E16" s="99"/>
      <c r="F16" s="28"/>
    </row>
    <row r="17" spans="1:6" ht="13.5" thickBot="1">
      <c r="A17" s="32" t="s">
        <v>35</v>
      </c>
      <c r="B17" s="20">
        <f>SUM(B8:B15)</f>
        <v>7831.346521754187</v>
      </c>
      <c r="C17" s="110">
        <f>IF(B$17=0,0,(B17/B$17)*100)</f>
        <v>100</v>
      </c>
      <c r="D17" s="106">
        <f>SUM(D8:D15)</f>
        <v>16245.040578581242</v>
      </c>
      <c r="E17" s="110">
        <f>IF(D$17=0,0,(D17/D$17)*100)</f>
        <v>100</v>
      </c>
      <c r="F17" s="13">
        <f>SUM(F8:F15)</f>
        <v>24076.38710033543</v>
      </c>
    </row>
    <row r="18" spans="2:6" ht="11.25">
      <c r="B18" s="3"/>
      <c r="C18" s="3"/>
      <c r="D18" s="3"/>
      <c r="E18" s="3"/>
      <c r="F18" s="3"/>
    </row>
    <row r="19" spans="1:6" ht="11.25">
      <c r="A19" s="2" t="s">
        <v>151</v>
      </c>
      <c r="F19" s="1"/>
    </row>
    <row r="22" spans="7:9" ht="12.75">
      <c r="G22" s="61"/>
      <c r="H22" s="61"/>
      <c r="I22" s="61"/>
    </row>
    <row r="23" spans="7:9" ht="12.75">
      <c r="G23" s="61"/>
      <c r="H23" s="61"/>
      <c r="I23" s="61"/>
    </row>
    <row r="24" spans="7:9" ht="12.75">
      <c r="G24" s="61"/>
      <c r="H24" s="61"/>
      <c r="I24" s="61"/>
    </row>
    <row r="25" spans="7:9" ht="12.75">
      <c r="G25" s="61"/>
      <c r="H25" s="61"/>
      <c r="I25" s="61"/>
    </row>
    <row r="26" spans="7:9" ht="12.75">
      <c r="G26" s="61"/>
      <c r="H26" s="61"/>
      <c r="I26" s="61"/>
    </row>
    <row r="27" spans="7:9" ht="12.75">
      <c r="G27" s="61"/>
      <c r="H27" s="61"/>
      <c r="I27" s="61"/>
    </row>
    <row r="28" spans="7:9" ht="12.75">
      <c r="G28" s="61"/>
      <c r="H28" s="61"/>
      <c r="I28" s="61"/>
    </row>
    <row r="29" spans="7:9" ht="12.75">
      <c r="G29" s="61"/>
      <c r="H29" s="61"/>
      <c r="I29" s="61"/>
    </row>
    <row r="30" spans="7:9" ht="12.75">
      <c r="G30" s="61"/>
      <c r="H30" s="61"/>
      <c r="I30" s="61"/>
    </row>
    <row r="31" spans="7:9" ht="12.75">
      <c r="G31" s="61"/>
      <c r="H31" s="61"/>
      <c r="I31" s="61"/>
    </row>
    <row r="32" spans="7:9" ht="12.75">
      <c r="G32" s="61"/>
      <c r="H32" s="61"/>
      <c r="I32" s="61"/>
    </row>
    <row r="33" spans="7:9" ht="12.75">
      <c r="G33" s="61"/>
      <c r="H33" s="61"/>
      <c r="I33" s="61"/>
    </row>
    <row r="34" spans="7:9" ht="12.75">
      <c r="G34" s="61"/>
      <c r="H34" s="61"/>
      <c r="I34" s="61"/>
    </row>
    <row r="35" spans="7:9" ht="12.75">
      <c r="G35" s="61"/>
      <c r="H35" s="61"/>
      <c r="I35" s="61"/>
    </row>
    <row r="36" spans="7:9" ht="12.75">
      <c r="G36" s="61"/>
      <c r="H36" s="61"/>
      <c r="I36" s="61"/>
    </row>
    <row r="37" spans="7:9" ht="12.75">
      <c r="G37" s="61"/>
      <c r="H37" s="61"/>
      <c r="I37" s="6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4"/>
  <sheetViews>
    <sheetView showGridLines="0" showZeros="0" zoomScalePageLayoutView="0" workbookViewId="0" topLeftCell="A1">
      <selection activeCell="A1" sqref="A1"/>
    </sheetView>
  </sheetViews>
  <sheetFormatPr defaultColWidth="11.421875" defaultRowHeight="12.75"/>
  <cols>
    <col min="1" max="1" width="33.00390625" style="2" customWidth="1"/>
    <col min="2" max="6" width="12.7109375" style="2" customWidth="1"/>
    <col min="7" max="16384" width="11.57421875" style="2" customWidth="1"/>
  </cols>
  <sheetData>
    <row r="1" spans="1:3" ht="12.75">
      <c r="A1" s="125" t="str">
        <f>Sommaire!A1</f>
        <v>FÉVRIER 2019</v>
      </c>
      <c r="B1" s="51" t="s">
        <v>62</v>
      </c>
      <c r="C1" s="51"/>
    </row>
    <row r="2" ht="12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144</v>
      </c>
      <c r="C4" s="96"/>
      <c r="D4" s="88" t="s">
        <v>146</v>
      </c>
      <c r="E4" s="96"/>
      <c r="F4" s="85"/>
    </row>
    <row r="5" spans="1:6" ht="12">
      <c r="A5" s="23" t="s">
        <v>61</v>
      </c>
      <c r="B5" s="17" t="s">
        <v>51</v>
      </c>
      <c r="C5" s="97" t="s">
        <v>145</v>
      </c>
      <c r="D5" s="89" t="s">
        <v>51</v>
      </c>
      <c r="E5" s="97" t="s">
        <v>145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107"/>
      <c r="D7" s="89"/>
      <c r="E7" s="107"/>
      <c r="F7" s="11"/>
    </row>
    <row r="8" spans="1:7" ht="12">
      <c r="A8" s="36" t="s">
        <v>38</v>
      </c>
      <c r="B8" s="18">
        <v>5136.18840039272</v>
      </c>
      <c r="C8" s="102">
        <f>IF(B$14=0,0,(B8/B$14)*100)</f>
        <v>60.091274535691454</v>
      </c>
      <c r="D8" s="91">
        <v>1352.05144085794</v>
      </c>
      <c r="E8" s="102">
        <f>IF(D$14=0,0,(D8/D$14)*100)</f>
        <v>8.172893137697173</v>
      </c>
      <c r="F8" s="12">
        <f>SUM(B8:D8)</f>
        <v>6548.331115786352</v>
      </c>
      <c r="G8" s="124" t="s">
        <v>157</v>
      </c>
    </row>
    <row r="9" spans="1:7" ht="12">
      <c r="A9" s="36" t="s">
        <v>39</v>
      </c>
      <c r="B9" s="18">
        <v>941.418143340101</v>
      </c>
      <c r="C9" s="102">
        <f>IF(B$14=0,0,(B9/B$14)*100)</f>
        <v>11.014201912843665</v>
      </c>
      <c r="D9" s="91">
        <v>100.410886533036</v>
      </c>
      <c r="E9" s="102">
        <f>IF(D$14=0,0,(D9/D$14)*100)</f>
        <v>0.6069646617699694</v>
      </c>
      <c r="F9" s="12">
        <f>SUM(B9:D9)</f>
        <v>1052.8432317859806</v>
      </c>
      <c r="G9" s="124" t="s">
        <v>157</v>
      </c>
    </row>
    <row r="10" spans="1:7" ht="12">
      <c r="A10" s="36" t="s">
        <v>60</v>
      </c>
      <c r="B10" s="18">
        <v>1562.81311203173</v>
      </c>
      <c r="C10" s="102">
        <f>IF(B$14=0,0,(B10/B$14)*100)</f>
        <v>18.28426538167806</v>
      </c>
      <c r="D10" s="91">
        <v>545.145975374763</v>
      </c>
      <c r="E10" s="102">
        <f>IF(D$14=0,0,(D10/D$14)*100)</f>
        <v>3.2953034674157515</v>
      </c>
      <c r="F10" s="12">
        <f>SUM(B10:D10)</f>
        <v>2126.2433527881713</v>
      </c>
      <c r="G10" s="124" t="s">
        <v>157</v>
      </c>
    </row>
    <row r="11" spans="1:7" ht="12">
      <c r="A11" s="36" t="s">
        <v>40</v>
      </c>
      <c r="B11" s="18">
        <v>906.891813460586</v>
      </c>
      <c r="C11" s="102">
        <f>IF(B$14=0,0,(B11/B$14)*100)</f>
        <v>10.610258169786821</v>
      </c>
      <c r="D11" s="91">
        <v>14545.5107381728</v>
      </c>
      <c r="E11" s="102">
        <f>IF(D$14=0,0,(D11/D$14)*100)</f>
        <v>87.9248387331171</v>
      </c>
      <c r="F11" s="12">
        <f>SUM(B11:D11)</f>
        <v>15463.012809803173</v>
      </c>
      <c r="G11" s="124" t="s">
        <v>157</v>
      </c>
    </row>
    <row r="12" spans="1:7" ht="12">
      <c r="A12" s="36" t="s">
        <v>30</v>
      </c>
      <c r="B12" s="18"/>
      <c r="C12" s="102">
        <f>IF(B$14=0,0,(B12/B$14)*100)</f>
        <v>0</v>
      </c>
      <c r="D12" s="91"/>
      <c r="E12" s="102">
        <f>IF(D$14=0,0,(D12/D$14)*100)</f>
        <v>0</v>
      </c>
      <c r="F12" s="12">
        <f>SUM(B12:D12)</f>
        <v>0</v>
      </c>
      <c r="G12" s="124" t="s">
        <v>157</v>
      </c>
    </row>
    <row r="13" spans="1:6" ht="6" customHeight="1">
      <c r="A13" s="36"/>
      <c r="B13" s="18"/>
      <c r="C13" s="99"/>
      <c r="D13" s="91"/>
      <c r="E13" s="99"/>
      <c r="F13" s="28"/>
    </row>
    <row r="14" spans="1:6" ht="13.5" thickBot="1">
      <c r="A14" s="32" t="s">
        <v>41</v>
      </c>
      <c r="B14" s="20">
        <f>SUM(B8:B12)</f>
        <v>8547.311469225137</v>
      </c>
      <c r="C14" s="110">
        <f>IF(B$14=0,0,(B14/B$14)*100)</f>
        <v>100</v>
      </c>
      <c r="D14" s="106">
        <f>SUM(D8:D12)</f>
        <v>16543.119040938538</v>
      </c>
      <c r="E14" s="110">
        <f>IF(D$14=0,0,(D14/D$14)*100)</f>
        <v>100</v>
      </c>
      <c r="F14" s="13">
        <f>SUM(F8:F12)</f>
        <v>25190.43051016368</v>
      </c>
    </row>
    <row r="15" spans="2:6" ht="11.25">
      <c r="B15" s="3"/>
      <c r="C15" s="3"/>
      <c r="D15" s="3"/>
      <c r="E15" s="3"/>
      <c r="F15" s="3"/>
    </row>
    <row r="16" spans="1:6" ht="11.25">
      <c r="A16" s="2" t="s">
        <v>152</v>
      </c>
      <c r="F16" s="1"/>
    </row>
    <row r="17" ht="11.25">
      <c r="A17" s="2" t="s">
        <v>154</v>
      </c>
    </row>
    <row r="19" spans="6:8" ht="12.75">
      <c r="F19" s="61"/>
      <c r="G19" s="61"/>
      <c r="H19" s="61"/>
    </row>
    <row r="20" spans="6:8" ht="12.75">
      <c r="F20" s="61"/>
      <c r="G20" s="61"/>
      <c r="H20" s="61"/>
    </row>
    <row r="21" spans="2:5" ht="12.75">
      <c r="B21" s="61"/>
      <c r="C21" s="61"/>
      <c r="D21" s="61"/>
      <c r="E21" s="61"/>
    </row>
    <row r="22" spans="2:5" ht="12.75">
      <c r="B22" s="61"/>
      <c r="C22" s="61"/>
      <c r="D22" s="61"/>
      <c r="E22" s="61"/>
    </row>
    <row r="23" spans="2:5" ht="12.75">
      <c r="B23" s="61"/>
      <c r="C23" s="61"/>
      <c r="D23" s="61"/>
      <c r="E23" s="61"/>
    </row>
    <row r="24" spans="2:5" ht="12.75">
      <c r="B24" s="61"/>
      <c r="C24" s="61"/>
      <c r="D24" s="61"/>
      <c r="E24" s="61"/>
    </row>
    <row r="25" spans="2:5" ht="12.75">
      <c r="B25" s="61"/>
      <c r="C25" s="61"/>
      <c r="D25" s="61"/>
      <c r="E25" s="61"/>
    </row>
    <row r="26" spans="2:5" ht="12.75">
      <c r="B26" s="61"/>
      <c r="C26" s="61"/>
      <c r="D26" s="61"/>
      <c r="E26" s="61"/>
    </row>
    <row r="27" spans="2:5" ht="12.75">
      <c r="B27" s="61"/>
      <c r="C27" s="61"/>
      <c r="D27" s="61"/>
      <c r="E27" s="61"/>
    </row>
    <row r="28" spans="2:5" ht="12.75">
      <c r="B28" s="61"/>
      <c r="C28" s="61"/>
      <c r="D28" s="61"/>
      <c r="E28" s="61"/>
    </row>
    <row r="29" spans="2:5" ht="12.75">
      <c r="B29" s="61"/>
      <c r="C29" s="61"/>
      <c r="D29" s="61"/>
      <c r="E29" s="61"/>
    </row>
    <row r="30" spans="2:5" ht="12.75">
      <c r="B30" s="61"/>
      <c r="C30" s="61"/>
      <c r="D30" s="61"/>
      <c r="E30" s="61"/>
    </row>
    <row r="31" spans="6:8" ht="12.75">
      <c r="F31" s="61"/>
      <c r="G31" s="61"/>
      <c r="H31" s="61"/>
    </row>
    <row r="32" spans="6:8" ht="12.75">
      <c r="F32" s="61"/>
      <c r="G32" s="61"/>
      <c r="H32" s="61"/>
    </row>
    <row r="33" spans="6:8" ht="12.75">
      <c r="F33" s="61"/>
      <c r="G33" s="61"/>
      <c r="H33" s="61"/>
    </row>
    <row r="34" spans="6:8" ht="12.75">
      <c r="F34" s="61"/>
      <c r="G34" s="61"/>
      <c r="H34" s="6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showGridLines="0" showZeros="0" zoomScalePageLayoutView="0" workbookViewId="0" topLeftCell="A1">
      <selection activeCell="A1" sqref="A1"/>
    </sheetView>
  </sheetViews>
  <sheetFormatPr defaultColWidth="11.421875" defaultRowHeight="12.75"/>
  <cols>
    <col min="1" max="1" width="33.00390625" style="2" customWidth="1"/>
    <col min="2" max="6" width="12.7109375" style="2" customWidth="1"/>
    <col min="7" max="16384" width="11.57421875" style="2" customWidth="1"/>
  </cols>
  <sheetData>
    <row r="1" spans="1:5" ht="12.75">
      <c r="A1" s="125" t="str">
        <f>Sommaire!A1</f>
        <v>FÉVRIER 2019</v>
      </c>
      <c r="B1" s="51" t="s">
        <v>153</v>
      </c>
      <c r="C1" s="51"/>
      <c r="D1" s="81"/>
      <c r="E1" s="81"/>
    </row>
    <row r="2" ht="12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144</v>
      </c>
      <c r="C4" s="96"/>
      <c r="D4" s="88" t="s">
        <v>146</v>
      </c>
      <c r="E4" s="96"/>
      <c r="F4" s="85"/>
    </row>
    <row r="5" spans="1:6" ht="12">
      <c r="A5" s="23" t="s">
        <v>71</v>
      </c>
      <c r="B5" s="17" t="s">
        <v>51</v>
      </c>
      <c r="C5" s="97" t="s">
        <v>145</v>
      </c>
      <c r="D5" s="89" t="s">
        <v>51</v>
      </c>
      <c r="E5" s="97" t="s">
        <v>145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107"/>
      <c r="D7" s="89"/>
      <c r="E7" s="107"/>
      <c r="F7" s="11"/>
    </row>
    <row r="8" spans="1:7" ht="12">
      <c r="A8" s="36" t="s">
        <v>69</v>
      </c>
      <c r="B8" s="18">
        <v>4644.91693860509</v>
      </c>
      <c r="C8" s="102">
        <f>IF(B$13=0,0,(B8/B$13)*100)</f>
        <v>59.3118555755678</v>
      </c>
      <c r="D8" s="91">
        <v>576.460528852438</v>
      </c>
      <c r="E8" s="102">
        <f>IF(D$13=0,0,(D8/D$13)*100)</f>
        <v>3.54853240325229</v>
      </c>
      <c r="F8" s="12">
        <f>B8+D8</f>
        <v>5221.377467457528</v>
      </c>
      <c r="G8" s="124" t="s">
        <v>157</v>
      </c>
    </row>
    <row r="9" spans="1:7" ht="12">
      <c r="A9" s="36" t="s">
        <v>70</v>
      </c>
      <c r="B9" s="18">
        <v>404.063921334064</v>
      </c>
      <c r="C9" s="102">
        <f>IF(B$13=0,0,(B9/B$13)*100)</f>
        <v>5.159571476139405</v>
      </c>
      <c r="D9" s="91">
        <v>290.004482525974</v>
      </c>
      <c r="E9" s="102">
        <f>IF(D$13=0,0,(D9/D$13)*100)</f>
        <v>1.7851878000744388</v>
      </c>
      <c r="F9" s="12">
        <f>B9+D9</f>
        <v>694.068403860038</v>
      </c>
      <c r="G9" s="124" t="s">
        <v>157</v>
      </c>
    </row>
    <row r="10" spans="1:7" ht="12">
      <c r="A10" s="36" t="s">
        <v>60</v>
      </c>
      <c r="B10" s="18">
        <v>2136.50363666762</v>
      </c>
      <c r="C10" s="102">
        <f>IF(B$13=0,0,(B10/B$13)*100)</f>
        <v>27.281434051382714</v>
      </c>
      <c r="D10" s="91">
        <v>1025.84337204921</v>
      </c>
      <c r="E10" s="102">
        <f>IF(D$13=0,0,(D10/D$13)*100)</f>
        <v>6.3148095388679115</v>
      </c>
      <c r="F10" s="12">
        <f>B10+D10</f>
        <v>3162.34700871683</v>
      </c>
      <c r="G10" s="124" t="s">
        <v>157</v>
      </c>
    </row>
    <row r="11" spans="1:7" ht="12">
      <c r="A11" s="36" t="s">
        <v>30</v>
      </c>
      <c r="B11" s="18">
        <v>645.862025147404</v>
      </c>
      <c r="C11" s="102">
        <f>IF(B$13=0,0,(B11/B$13)*100)</f>
        <v>8.247138896910087</v>
      </c>
      <c r="D11" s="91">
        <v>14352.7321951536</v>
      </c>
      <c r="E11" s="102">
        <f>IF(D$13=0,0,(D11/D$13)*100)</f>
        <v>88.35147025780536</v>
      </c>
      <c r="F11" s="12">
        <f>B11+D11</f>
        <v>14998.594220301004</v>
      </c>
      <c r="G11" s="124" t="s">
        <v>157</v>
      </c>
    </row>
    <row r="12" spans="1:6" ht="6" customHeight="1">
      <c r="A12" s="36"/>
      <c r="B12" s="18"/>
      <c r="C12" s="99"/>
      <c r="D12" s="91"/>
      <c r="E12" s="99"/>
      <c r="F12" s="28"/>
    </row>
    <row r="13" spans="1:6" ht="13.5" thickBot="1">
      <c r="A13" s="32" t="s">
        <v>35</v>
      </c>
      <c r="B13" s="20">
        <f>SUM(B8:B11)</f>
        <v>7831.346521754178</v>
      </c>
      <c r="C13" s="110">
        <f>IF(B$13=0,0,(B13/B$13)*100)</f>
        <v>100</v>
      </c>
      <c r="D13" s="106">
        <f>SUM(D8:D11)</f>
        <v>16245.040578581222</v>
      </c>
      <c r="E13" s="110">
        <f>IF(D$13=0,0,(D13/D$13)*100)</f>
        <v>100</v>
      </c>
      <c r="F13" s="13">
        <f>SUM(F8:F11)</f>
        <v>24076.3871003354</v>
      </c>
    </row>
    <row r="14" spans="2:6" ht="11.25">
      <c r="B14" s="3"/>
      <c r="C14" s="3"/>
      <c r="D14" s="3"/>
      <c r="E14" s="3"/>
      <c r="F14" s="3"/>
    </row>
    <row r="15" spans="1:6" ht="11.25">
      <c r="A15" s="2" t="s">
        <v>152</v>
      </c>
      <c r="F15" s="1"/>
    </row>
    <row r="17" spans="7:9" ht="12.75">
      <c r="G17" s="61"/>
      <c r="H17" s="61"/>
      <c r="I17" s="61"/>
    </row>
    <row r="18" spans="7:9" ht="12.75">
      <c r="G18" s="61"/>
      <c r="H18" s="61"/>
      <c r="I18" s="61"/>
    </row>
    <row r="19" spans="7:9" ht="12.75">
      <c r="G19" s="61"/>
      <c r="H19" s="61"/>
      <c r="I19" s="61"/>
    </row>
    <row r="20" spans="7:9" ht="12.75">
      <c r="G20" s="61"/>
      <c r="H20" s="61"/>
      <c r="I20" s="61"/>
    </row>
    <row r="21" spans="7:9" ht="12.75">
      <c r="G21" s="61"/>
      <c r="H21" s="61"/>
      <c r="I21" s="61"/>
    </row>
    <row r="22" spans="7:9" ht="12.75">
      <c r="G22" s="61"/>
      <c r="H22" s="61"/>
      <c r="I22" s="61"/>
    </row>
    <row r="23" spans="7:9" ht="12.75">
      <c r="G23" s="61"/>
      <c r="H23" s="61"/>
      <c r="I23" s="61"/>
    </row>
    <row r="24" spans="7:9" ht="12.75">
      <c r="G24" s="61"/>
      <c r="H24" s="61"/>
      <c r="I24" s="6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Claire Aluze</cp:lastModifiedBy>
  <cp:lastPrinted>2001-07-18T03:05:16Z</cp:lastPrinted>
  <dcterms:created xsi:type="dcterms:W3CDTF">1999-06-22T23:28:10Z</dcterms:created>
  <dcterms:modified xsi:type="dcterms:W3CDTF">2019-05-23T06:21:38Z</dcterms:modified>
  <cp:category/>
  <cp:version/>
  <cp:contentType/>
  <cp:contentStatus/>
</cp:coreProperties>
</file>