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0" windowWidth="9690" windowHeight="7290" tabRatio="937" activeTab="0"/>
  </bookViews>
  <sheets>
    <sheet name="Sommaire" sheetId="1" r:id="rId1"/>
    <sheet name="Type-Lieu" sheetId="2" r:id="rId2"/>
    <sheet name="Résidence" sheetId="3" r:id="rId3"/>
    <sheet name="Sexe" sheetId="4" r:id="rId4"/>
    <sheet name="Age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</sheets>
  <definedNames/>
  <calcPr fullCalcOnLoad="1"/>
</workbook>
</file>

<file path=xl/sharedStrings.xml><?xml version="1.0" encoding="utf-8"?>
<sst xmlns="http://schemas.openxmlformats.org/spreadsheetml/2006/main" count="653" uniqueCount="159">
  <si>
    <t>Touristes</t>
  </si>
  <si>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</si>
  <si>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</si>
  <si>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</si>
  <si>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</si>
  <si>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</si>
  <si>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</si>
  <si>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</si>
  <si>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</si>
  <si>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</si>
  <si>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</si>
  <si>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</si>
  <si>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</si>
  <si>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Nouvelle Calédonie</t>
  </si>
  <si>
    <t xml:space="preserve"> Indéterminé</t>
  </si>
  <si>
    <t>Résidents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</si>
  <si>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</si>
  <si>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</si>
  <si>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</si>
  <si>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</si>
  <si>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</si>
  <si>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</si>
  <si>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</si>
  <si>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</si>
  <si>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</si>
  <si>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</si>
  <si>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</si>
  <si>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</si>
  <si>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</si>
  <si>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</si>
  <si>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</si>
  <si>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NATIONALITE</t>
  </si>
  <si>
    <t>Australie</t>
  </si>
  <si>
    <t xml:space="preserve"> Indéterminée</t>
  </si>
  <si>
    <t>DUREE DE SEJOUR</t>
  </si>
  <si>
    <t>ARRIVEES</t>
  </si>
  <si>
    <t xml:space="preserve">               ARRIVEES PAR SEXE</t>
  </si>
  <si>
    <t xml:space="preserve"> ARRIVEES</t>
  </si>
  <si>
    <t>Vacances</t>
  </si>
  <si>
    <t>Affaires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</si>
  <si>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</si>
  <si>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</si>
  <si>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</si>
  <si>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</si>
  <si>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</si>
  <si>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</si>
  <si>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</si>
  <si>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</si>
  <si>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</si>
  <si>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ARRIVEES PAR DUREE DE SEJOUR</t>
  </si>
  <si>
    <t>ARRIVEES PAR NATIONALITE</t>
  </si>
  <si>
    <t>Nombre</t>
  </si>
  <si>
    <t>Jours</t>
  </si>
  <si>
    <t>ENQUETE ARRIVEES DES PASSAGERS</t>
  </si>
  <si>
    <t>Indéterminée</t>
  </si>
  <si>
    <t xml:space="preserve"> ARRIVEES PAR LIEU DE RESIDENCE</t>
  </si>
  <si>
    <t xml:space="preserve"> Vanuatu</t>
  </si>
  <si>
    <t xml:space="preserve"> Australie</t>
  </si>
  <si>
    <t>ARRIVEES PAR TRANCHE D'AGE</t>
  </si>
  <si>
    <t xml:space="preserve"> Nouvelle-Zélande</t>
  </si>
  <si>
    <t>Amis, famille</t>
  </si>
  <si>
    <t>MOTIF PRINCIPAL DU SEJOUR</t>
  </si>
  <si>
    <t xml:space="preserve"> ARRIVEES PAR MOTIF PRINCIPAL DU SEJOUR</t>
  </si>
  <si>
    <t xml:space="preserve">                               Première Visite en Nouvelle-Calédonie</t>
  </si>
  <si>
    <t>Oui</t>
  </si>
  <si>
    <t>Non</t>
  </si>
  <si>
    <t>Ensemble</t>
  </si>
  <si>
    <t xml:space="preserve">                  ARRIVEES DE TOURISTES PAR LIEU DE RESIDENCE ET PREMIERE VISITE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</si>
  <si>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</si>
  <si>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</si>
  <si>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</si>
  <si>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</si>
  <si>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</si>
  <si>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</si>
  <si>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</si>
  <si>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ARRIVEES DE TOURISTES PAR LIEU DE RESIDENCE ET MODE DE VOYAGE</t>
  </si>
  <si>
    <t xml:space="preserve">                                                 </t>
  </si>
  <si>
    <t>Mode de voyage</t>
  </si>
  <si>
    <t>PRINCIPAL PAYS VISITE</t>
  </si>
  <si>
    <t xml:space="preserve"> TOURISTES PAR SEXE ET LIEU DE RESIDENCE</t>
  </si>
  <si>
    <t>Japon</t>
  </si>
  <si>
    <t>France</t>
  </si>
  <si>
    <t>Nlle-Zélande</t>
  </si>
  <si>
    <t>Autre</t>
  </si>
  <si>
    <t xml:space="preserve"> TOURISTES</t>
  </si>
  <si>
    <t xml:space="preserve"> TOURISTES PAR TRANCHE D'AGE ET LIEU DE RESIDENCE</t>
  </si>
  <si>
    <t>TOURISTES PAR ETUDE DE MARCHE (SEXE,PROFESSION,MOTIF,AGE)</t>
  </si>
  <si>
    <t>RESIDENTS PAR PRINCIPAL PAYS VISITE ET DUREE DE SEJOUR</t>
  </si>
  <si>
    <t xml:space="preserve">        ARRIVEES DE TOURISTES PAR LIEU DE RESIDENCE ET </t>
  </si>
  <si>
    <t xml:space="preserve">                             DUREE DE SEJOUR MOYENNE</t>
  </si>
  <si>
    <t xml:space="preserve">        ARRIVEES DE RESIDENTS PAR PRINCIPAL PAYS VISITE ET</t>
  </si>
  <si>
    <t xml:space="preserve">                           DUREE DE SEJOUR MOYENNE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</si>
  <si>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</si>
  <si>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</si>
  <si>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</si>
  <si>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</si>
  <si>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</si>
  <si>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</si>
  <si>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</si>
  <si>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</si>
  <si>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</si>
  <si>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</si>
  <si>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</si>
  <si>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</si>
  <si>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</si>
  <si>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</si>
  <si>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</si>
  <si>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</si>
  <si>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AUSTRALIE</t>
  </si>
  <si>
    <t xml:space="preserve"> AUTRES PAYS D'OCEANIE</t>
  </si>
  <si>
    <t>LIEU DE DEBARQUEMENT</t>
  </si>
  <si>
    <t>Excursion.</t>
  </si>
  <si>
    <t>Visiteurs</t>
  </si>
  <si>
    <t>Migrants</t>
  </si>
  <si>
    <t>TONTOUTA</t>
  </si>
  <si>
    <t>MAGENTA</t>
  </si>
  <si>
    <t>PORT</t>
  </si>
  <si>
    <t xml:space="preserve">                              ARRIVEES PAR TYPE DE PASSAGERS ET LIEU DE DEBARQUEMENT</t>
  </si>
  <si>
    <t>Avec des amis</t>
  </si>
  <si>
    <t>PASSAGERS PAR TYPE ET LIEU DE DEBARQUEMENT</t>
  </si>
  <si>
    <t>TOURISTES ET RESIDENTS PAR LIEU DE RESIDENCE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</si>
  <si>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</si>
  <si>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</si>
  <si>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</si>
  <si>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</si>
  <si>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</si>
  <si>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</si>
  <si>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</si>
  <si>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</si>
  <si>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</si>
  <si>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</si>
  <si>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</si>
  <si>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</si>
  <si>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</si>
  <si>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</si>
  <si>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</si>
  <si>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</si>
  <si>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</si>
  <si>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</si>
  <si>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</si>
  <si>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 xml:space="preserve">ARRIVEES DE RESIDENTS PAR PRINCIPAL PAYS VISITE </t>
  </si>
  <si>
    <t>* : Résidents ayant indiqué leur durée de séjour uniquement</t>
  </si>
  <si>
    <t>Résidents *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</si>
  <si>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</si>
  <si>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</si>
  <si>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</si>
  <si>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</si>
  <si>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</si>
  <si>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 xml:space="preserve"> TOURISTES PAR MOTIF PRINCIPAL DU SEJOUR ET LIEU DE RESIDENCE</t>
  </si>
  <si>
    <t>Etats-Unis</t>
  </si>
  <si>
    <t xml:space="preserve"> TOURISTES PAR MODE D'HEBERGEMENT PRINCIPAL ET LIEU DE RESIDENCE</t>
  </si>
  <si>
    <t>ISEE - Enquête Passagers</t>
  </si>
  <si>
    <t xml:space="preserve">ISEE - Enquête Passagers </t>
  </si>
  <si>
    <t xml:space="preserve"> ARRIVEES PAR MODE D'HEBERGEMENT DANS LE PAYS VISITE</t>
  </si>
  <si>
    <t>NB: Plusieurs motifs peuvent être indiqués par les passagers</t>
  </si>
  <si>
    <t>ISEE - Enquête passagers</t>
  </si>
  <si>
    <t>OCTOBRE 2018</t>
  </si>
  <si>
    <t/>
  </si>
  <si>
    <t>PRINCIPAL MODE D'HEBERGEM.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</si>
</sst>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1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27</xdr:row>
      <xdr:rowOff>85725</xdr:rowOff>
    </xdr:from>
    <xdr:to>
      <xdr:col>4</xdr:col>
      <xdr:colOff>123825</xdr:colOff>
      <xdr:row>33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38625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5.75">
      <c r="A1" s="126" t="s">
        <v>156</v>
      </c>
      <c r="C1" s="26"/>
      <c r="D1" s="27" t="s">
        <v>53</v>
      </c>
      <c r="E1" s="26"/>
    </row>
    <row r="4" ht="12.75">
      <c r="C4" s="80" t="s">
        <v>119</v>
      </c>
    </row>
    <row r="5" ht="6" customHeight="1">
      <c r="C5" s="80"/>
    </row>
    <row r="6" spans="2:3" ht="12.75">
      <c r="B6" s="25"/>
      <c r="C6" s="80" t="s">
        <v>120</v>
      </c>
    </row>
    <row r="7" spans="2:3" ht="12.75">
      <c r="B7" s="25"/>
      <c r="C7" s="80" t="s">
        <v>128</v>
      </c>
    </row>
    <row r="8" spans="2:3" ht="12.75">
      <c r="B8" s="25"/>
      <c r="C8" s="80" t="s">
        <v>129</v>
      </c>
    </row>
    <row r="9" spans="2:3" ht="12.75">
      <c r="B9" s="25"/>
      <c r="C9" s="80" t="s">
        <v>121</v>
      </c>
    </row>
    <row r="10" spans="2:3" ht="12.75">
      <c r="B10" s="25"/>
      <c r="C10" s="80" t="s">
        <v>122</v>
      </c>
    </row>
    <row r="11" spans="2:3" ht="12.75">
      <c r="B11" s="25"/>
      <c r="C11" s="80" t="s">
        <v>123</v>
      </c>
    </row>
    <row r="12" spans="2:3" ht="12.75">
      <c r="B12" s="25"/>
      <c r="C12" s="80" t="s">
        <v>124</v>
      </c>
    </row>
    <row r="13" spans="2:3" ht="6" customHeight="1">
      <c r="B13" s="25"/>
      <c r="C13" s="80"/>
    </row>
    <row r="14" spans="2:3" ht="12.75">
      <c r="B14" s="25"/>
      <c r="C14" s="80" t="s">
        <v>86</v>
      </c>
    </row>
    <row r="15" spans="2:3" ht="12.75">
      <c r="B15" s="25"/>
      <c r="C15" s="80" t="s">
        <v>125</v>
      </c>
    </row>
    <row r="16" spans="2:3" ht="12.75">
      <c r="B16" s="25"/>
      <c r="C16" s="80" t="s">
        <v>126</v>
      </c>
    </row>
    <row r="17" spans="2:3" ht="12.75">
      <c r="B17" s="25"/>
      <c r="C17" s="80" t="s">
        <v>127</v>
      </c>
    </row>
    <row r="18" spans="2:3" ht="6" customHeight="1">
      <c r="B18" s="25"/>
      <c r="C18" s="80"/>
    </row>
    <row r="19" spans="2:3" ht="12.75">
      <c r="B19" s="25"/>
      <c r="C19" s="80" t="s">
        <v>132</v>
      </c>
    </row>
    <row r="20" ht="12.75">
      <c r="C20" s="80" t="s">
        <v>87</v>
      </c>
    </row>
    <row r="22" ht="12.75">
      <c r="D22" s="63" t="s">
        <v>151</v>
      </c>
    </row>
    <row r="25" ht="12.75">
      <c r="D25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2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26.57421875" style="2" customWidth="1"/>
    <col min="2" max="8" width="10.7109375" style="2" customWidth="1"/>
    <col min="9" max="16384" width="11.57421875" style="2" customWidth="1"/>
  </cols>
  <sheetData>
    <row r="1" spans="1:6" ht="12.75">
      <c r="A1" s="125" t="str">
        <f>Sommaire!A1</f>
        <v>OCTOBRE 2018</v>
      </c>
      <c r="B1" s="51" t="s">
        <v>79</v>
      </c>
      <c r="C1" s="51"/>
      <c r="D1" s="51"/>
      <c r="E1" s="51"/>
      <c r="F1" s="51"/>
    </row>
    <row r="2" ht="12.75" thickBot="1"/>
    <row r="3" spans="1:8" ht="6" customHeight="1">
      <c r="A3" s="6"/>
      <c r="B3" s="30"/>
      <c r="C3" s="30"/>
      <c r="D3" s="30"/>
      <c r="E3" s="30"/>
      <c r="F3" s="30"/>
      <c r="G3" s="30"/>
      <c r="H3" s="5"/>
    </row>
    <row r="4" spans="1:8" ht="12">
      <c r="A4" s="23" t="s">
        <v>19</v>
      </c>
      <c r="B4" s="33" t="s">
        <v>81</v>
      </c>
      <c r="C4" s="33" t="s">
        <v>80</v>
      </c>
      <c r="D4" s="33" t="s">
        <v>82</v>
      </c>
      <c r="E4" s="33" t="s">
        <v>32</v>
      </c>
      <c r="F4" s="33" t="s">
        <v>149</v>
      </c>
      <c r="G4" s="33" t="s">
        <v>83</v>
      </c>
      <c r="H4" s="24" t="s">
        <v>16</v>
      </c>
    </row>
    <row r="5" spans="1:8" ht="6" customHeight="1">
      <c r="A5" s="9"/>
      <c r="B5" s="16"/>
      <c r="C5" s="16"/>
      <c r="D5" s="16"/>
      <c r="E5" s="16"/>
      <c r="F5" s="16"/>
      <c r="G5" s="16"/>
      <c r="H5" s="10"/>
    </row>
    <row r="6" spans="1:8" ht="6" customHeight="1">
      <c r="A6" s="7"/>
      <c r="B6" s="17"/>
      <c r="C6" s="17"/>
      <c r="D6" s="17"/>
      <c r="E6" s="17"/>
      <c r="F6" s="17"/>
      <c r="G6" s="17"/>
      <c r="H6" s="11"/>
    </row>
    <row r="7" spans="1:8" ht="12">
      <c r="A7" s="36" t="s">
        <v>92</v>
      </c>
      <c r="B7" s="35">
        <v>2324.5181107158</v>
      </c>
      <c r="C7" s="35">
        <v>601.743536672543</v>
      </c>
      <c r="D7" s="35">
        <v>492.782403931851</v>
      </c>
      <c r="E7" s="35">
        <v>986.93625466178</v>
      </c>
      <c r="F7" s="35">
        <v>27.1803244198367</v>
      </c>
      <c r="G7" s="18">
        <v>1299</v>
      </c>
      <c r="H7" s="12">
        <f>SUM(B7:G7)</f>
        <v>5732.1606304018105</v>
      </c>
    </row>
    <row r="8" spans="1:8" ht="12">
      <c r="A8" s="36" t="s">
        <v>93</v>
      </c>
      <c r="B8" s="35">
        <v>1773.86905533723</v>
      </c>
      <c r="C8" s="35">
        <v>911.30799068863</v>
      </c>
      <c r="D8" s="35">
        <v>572.271950850641</v>
      </c>
      <c r="E8" s="35">
        <v>1043.7929993253</v>
      </c>
      <c r="F8" s="35">
        <v>16.0841830019713</v>
      </c>
      <c r="G8" s="18">
        <v>1135</v>
      </c>
      <c r="H8" s="12">
        <f>SUM(B8:G8)</f>
        <v>5452.326179203773</v>
      </c>
    </row>
    <row r="9" spans="1:8" ht="12">
      <c r="A9" s="36" t="s">
        <v>30</v>
      </c>
      <c r="B9" s="35">
        <v>25.2312184743586</v>
      </c>
      <c r="C9" s="35">
        <v>12.1384381338743</v>
      </c>
      <c r="D9" s="35">
        <v>16.081754326293</v>
      </c>
      <c r="E9" s="35">
        <v>16.0311197994484</v>
      </c>
      <c r="F9" s="35">
        <v>0</v>
      </c>
      <c r="G9" s="18">
        <v>43</v>
      </c>
      <c r="H9" s="12">
        <f>SUM(B9:G9)</f>
        <v>112.4825307339743</v>
      </c>
    </row>
    <row r="10" spans="1:8" ht="6" customHeight="1">
      <c r="A10" s="36"/>
      <c r="B10" s="17"/>
      <c r="C10" s="17"/>
      <c r="D10" s="17"/>
      <c r="E10" s="17"/>
      <c r="F10" s="17"/>
      <c r="G10" s="17"/>
      <c r="H10" s="11"/>
    </row>
    <row r="11" spans="1:8" ht="13.5" thickBot="1">
      <c r="A11" s="32" t="s">
        <v>84</v>
      </c>
      <c r="B11" s="20">
        <f aca="true" t="shared" si="0" ref="B11:G11">SUM(B7:B9)</f>
        <v>4123.618384527389</v>
      </c>
      <c r="C11" s="20">
        <f t="shared" si="0"/>
        <v>1525.1899654950473</v>
      </c>
      <c r="D11" s="20">
        <f t="shared" si="0"/>
        <v>1081.1361091087851</v>
      </c>
      <c r="E11" s="20">
        <f t="shared" si="0"/>
        <v>2046.7603737865284</v>
      </c>
      <c r="F11" s="20">
        <f t="shared" si="0"/>
        <v>43.264507421808005</v>
      </c>
      <c r="G11" s="20">
        <f t="shared" si="0"/>
        <v>2477</v>
      </c>
      <c r="H11" s="13">
        <f>SUM(B11:G11)</f>
        <v>11296.969340339558</v>
      </c>
    </row>
    <row r="12" spans="2:8" ht="12">
      <c r="B12" s="3"/>
      <c r="C12" s="3"/>
      <c r="D12" s="3"/>
      <c r="E12" s="3"/>
      <c r="F12" s="3"/>
      <c r="G12" s="3"/>
      <c r="H12" s="3"/>
    </row>
    <row r="13" spans="2:8" ht="12">
      <c r="B13" s="3"/>
      <c r="C13" s="3"/>
      <c r="D13" s="3"/>
      <c r="E13" s="3"/>
      <c r="F13" s="3"/>
      <c r="G13" s="3"/>
      <c r="H13" s="3"/>
    </row>
    <row r="14" spans="1:6" ht="12.75">
      <c r="A14" s="37">
        <f>Sommaire!A17</f>
        <v>0</v>
      </c>
      <c r="B14" s="51" t="s">
        <v>85</v>
      </c>
      <c r="C14" s="51"/>
      <c r="D14" s="51"/>
      <c r="E14" s="51"/>
      <c r="F14" s="51"/>
    </row>
    <row r="15" ht="12.75" thickBot="1"/>
    <row r="16" spans="1:8" ht="12">
      <c r="A16" s="6"/>
      <c r="B16" s="30"/>
      <c r="C16" s="30"/>
      <c r="D16" s="30"/>
      <c r="E16" s="30"/>
      <c r="F16" s="30"/>
      <c r="G16" s="30"/>
      <c r="H16" s="5"/>
    </row>
    <row r="17" spans="1:8" ht="12">
      <c r="A17" s="23" t="s">
        <v>20</v>
      </c>
      <c r="B17" s="33" t="s">
        <v>81</v>
      </c>
      <c r="C17" s="33" t="s">
        <v>80</v>
      </c>
      <c r="D17" s="33" t="s">
        <v>82</v>
      </c>
      <c r="E17" s="33" t="s">
        <v>32</v>
      </c>
      <c r="F17" s="33" t="s">
        <v>149</v>
      </c>
      <c r="G17" s="33" t="s">
        <v>83</v>
      </c>
      <c r="H17" s="24" t="s">
        <v>16</v>
      </c>
    </row>
    <row r="18" spans="1:8" ht="12">
      <c r="A18" s="9"/>
      <c r="B18" s="16"/>
      <c r="C18" s="16"/>
      <c r="D18" s="16"/>
      <c r="E18" s="16"/>
      <c r="F18" s="16"/>
      <c r="G18" s="16"/>
      <c r="H18" s="10"/>
    </row>
    <row r="19" spans="1:8" ht="3.75" customHeight="1">
      <c r="A19" s="7"/>
      <c r="B19" s="33"/>
      <c r="C19" s="33"/>
      <c r="D19" s="33"/>
      <c r="E19" s="33"/>
      <c r="F19" s="33"/>
      <c r="G19" s="17"/>
      <c r="H19" s="11"/>
    </row>
    <row r="20" spans="1:12" ht="12.75">
      <c r="A20" s="36" t="s">
        <v>21</v>
      </c>
      <c r="B20" s="35">
        <v>133.234754699312</v>
      </c>
      <c r="C20" s="35">
        <v>27.2775865019187</v>
      </c>
      <c r="D20" s="35">
        <v>59.2710878165697</v>
      </c>
      <c r="E20" s="35">
        <v>146.343736896759</v>
      </c>
      <c r="F20" s="35">
        <v>3.00083972885937</v>
      </c>
      <c r="G20" s="18">
        <v>123</v>
      </c>
      <c r="H20" s="12">
        <f aca="true" t="shared" si="1" ref="H20:H29">SUM(B20:G20)</f>
        <v>492.12800564341876</v>
      </c>
      <c r="J20" s="61"/>
      <c r="K20" s="61"/>
      <c r="L20" s="61"/>
    </row>
    <row r="21" spans="1:12" ht="12.75">
      <c r="A21" s="36" t="s">
        <v>22</v>
      </c>
      <c r="B21" s="35">
        <v>117.972938218919</v>
      </c>
      <c r="C21" s="35">
        <v>16.1608716183915</v>
      </c>
      <c r="D21" s="35">
        <v>182.978879158463</v>
      </c>
      <c r="E21" s="35">
        <v>230.486794450441</v>
      </c>
      <c r="F21" s="35">
        <v>1.02642276422764</v>
      </c>
      <c r="G21" s="18">
        <v>134</v>
      </c>
      <c r="H21" s="12">
        <f t="shared" si="1"/>
        <v>682.6259062104422</v>
      </c>
      <c r="J21" s="61"/>
      <c r="K21" s="61"/>
      <c r="L21" s="61"/>
    </row>
    <row r="22" spans="1:12" ht="12.75">
      <c r="A22" s="36" t="s">
        <v>29</v>
      </c>
      <c r="B22" s="35">
        <v>776.936784048676</v>
      </c>
      <c r="C22" s="35">
        <v>580.595217065023</v>
      </c>
      <c r="D22" s="35">
        <v>125.814472003211</v>
      </c>
      <c r="E22" s="35">
        <v>196.363001311509</v>
      </c>
      <c r="F22" s="35">
        <v>2.0109524688871</v>
      </c>
      <c r="G22" s="18">
        <v>317</v>
      </c>
      <c r="H22" s="12">
        <f t="shared" si="1"/>
        <v>1998.7204268973062</v>
      </c>
      <c r="J22" s="61"/>
      <c r="K22" s="61"/>
      <c r="L22" s="61"/>
    </row>
    <row r="23" spans="1:12" ht="12.75">
      <c r="A23" s="36" t="s">
        <v>23</v>
      </c>
      <c r="B23" s="35">
        <v>728.776826793887</v>
      </c>
      <c r="C23" s="35">
        <v>439.953212125524</v>
      </c>
      <c r="D23" s="35">
        <v>112.581789633028</v>
      </c>
      <c r="E23" s="35">
        <v>347.735359241237</v>
      </c>
      <c r="F23" s="35">
        <v>13.0534984368425</v>
      </c>
      <c r="G23" s="18">
        <v>488</v>
      </c>
      <c r="H23" s="12">
        <f t="shared" si="1"/>
        <v>2130.1006862305185</v>
      </c>
      <c r="J23" s="61"/>
      <c r="K23" s="61"/>
      <c r="L23" s="61"/>
    </row>
    <row r="24" spans="1:12" ht="12.75">
      <c r="A24" s="36" t="s">
        <v>24</v>
      </c>
      <c r="B24" s="35">
        <v>556.519811805083</v>
      </c>
      <c r="C24" s="35">
        <v>160.817998308713</v>
      </c>
      <c r="D24" s="35">
        <v>179.927013603424</v>
      </c>
      <c r="E24" s="35">
        <v>333.540465480651</v>
      </c>
      <c r="F24" s="35">
        <v>4.01741688825886</v>
      </c>
      <c r="G24" s="18">
        <v>429</v>
      </c>
      <c r="H24" s="12">
        <f t="shared" si="1"/>
        <v>1663.8227060861298</v>
      </c>
      <c r="J24" s="61"/>
      <c r="K24" s="61"/>
      <c r="L24" s="61"/>
    </row>
    <row r="25" spans="1:12" ht="12.75">
      <c r="A25" s="36" t="s">
        <v>25</v>
      </c>
      <c r="B25" s="35">
        <v>708.743307318335</v>
      </c>
      <c r="C25" s="35">
        <v>145.652189619648</v>
      </c>
      <c r="D25" s="35">
        <v>182.10916986329</v>
      </c>
      <c r="E25" s="35">
        <v>306.600068210132</v>
      </c>
      <c r="F25" s="35">
        <v>8.06597083289672</v>
      </c>
      <c r="G25" s="18">
        <v>417</v>
      </c>
      <c r="H25" s="12">
        <f t="shared" si="1"/>
        <v>1768.1707058443017</v>
      </c>
      <c r="J25" s="61"/>
      <c r="K25" s="61"/>
      <c r="L25" s="61"/>
    </row>
    <row r="26" spans="1:12" ht="12.75">
      <c r="A26" s="36" t="s">
        <v>26</v>
      </c>
      <c r="B26" s="35">
        <v>741.88408472847</v>
      </c>
      <c r="C26" s="35">
        <v>101.152817069146</v>
      </c>
      <c r="D26" s="35">
        <v>127.754006654211</v>
      </c>
      <c r="E26" s="35">
        <v>266.326376271752</v>
      </c>
      <c r="F26" s="35">
        <v>6.04662218673308</v>
      </c>
      <c r="G26" s="18">
        <v>338</v>
      </c>
      <c r="H26" s="12">
        <f t="shared" si="1"/>
        <v>1581.1639069103119</v>
      </c>
      <c r="J26" s="61"/>
      <c r="K26" s="61"/>
      <c r="L26" s="61"/>
    </row>
    <row r="27" spans="1:12" ht="12.75">
      <c r="A27" s="36" t="s">
        <v>27</v>
      </c>
      <c r="B27" s="35">
        <v>222.105132513435</v>
      </c>
      <c r="C27" s="35">
        <v>21.2335127573704</v>
      </c>
      <c r="D27" s="35">
        <v>63.4360729519711</v>
      </c>
      <c r="E27" s="35">
        <v>149.281477439982</v>
      </c>
      <c r="F27" s="35">
        <v>6.04278411510268</v>
      </c>
      <c r="G27" s="18">
        <v>111</v>
      </c>
      <c r="H27" s="12">
        <f t="shared" si="1"/>
        <v>573.0989797778611</v>
      </c>
      <c r="J27" s="61"/>
      <c r="K27" s="61"/>
      <c r="L27" s="61"/>
    </row>
    <row r="28" spans="1:12" ht="12.75">
      <c r="A28" s="36" t="s">
        <v>28</v>
      </c>
      <c r="B28" s="35">
        <v>37.3750858600283</v>
      </c>
      <c r="C28" s="35">
        <v>8.09229208924952</v>
      </c>
      <c r="D28" s="35">
        <v>11.0633449006671</v>
      </c>
      <c r="E28" s="35">
        <v>25.0310324508425</v>
      </c>
      <c r="F28" s="35">
        <v>0</v>
      </c>
      <c r="G28" s="18">
        <v>16</v>
      </c>
      <c r="H28" s="12">
        <f t="shared" si="1"/>
        <v>97.56175530078742</v>
      </c>
      <c r="J28" s="61"/>
      <c r="K28" s="61"/>
      <c r="L28" s="61"/>
    </row>
    <row r="29" spans="1:12" ht="12.75">
      <c r="A29" s="36" t="s">
        <v>30</v>
      </c>
      <c r="B29" s="35">
        <v>100.069658541238</v>
      </c>
      <c r="C29" s="35">
        <v>24.2542683400621</v>
      </c>
      <c r="D29" s="35">
        <v>36.20027252395</v>
      </c>
      <c r="E29" s="35">
        <v>45.0520620332281</v>
      </c>
      <c r="F29" s="35">
        <v>0</v>
      </c>
      <c r="G29" s="18">
        <v>104</v>
      </c>
      <c r="H29" s="12">
        <f t="shared" si="1"/>
        <v>309.5762614384782</v>
      </c>
      <c r="J29" s="61"/>
      <c r="K29" s="61"/>
      <c r="L29" s="61"/>
    </row>
    <row r="30" spans="1:12" ht="3.75" customHeight="1">
      <c r="A30" s="7"/>
      <c r="B30" s="18"/>
      <c r="C30" s="18"/>
      <c r="D30" s="18"/>
      <c r="E30" s="18"/>
      <c r="F30" s="18"/>
      <c r="G30" s="18">
        <v>0</v>
      </c>
      <c r="H30" s="28"/>
      <c r="J30" s="61"/>
      <c r="K30" s="61"/>
      <c r="L30" s="61"/>
    </row>
    <row r="31" spans="1:12" ht="13.5" thickBot="1">
      <c r="A31" s="32" t="s">
        <v>84</v>
      </c>
      <c r="B31" s="20">
        <f aca="true" t="shared" si="2" ref="B31:H31">SUM(B20:B29)</f>
        <v>4123.618384527384</v>
      </c>
      <c r="C31" s="20">
        <f t="shared" si="2"/>
        <v>1525.189965495046</v>
      </c>
      <c r="D31" s="20">
        <f t="shared" si="2"/>
        <v>1081.1361091087847</v>
      </c>
      <c r="E31" s="20">
        <f>SUM(E20:E29)</f>
        <v>2046.7603737865338</v>
      </c>
      <c r="F31" s="20">
        <f>SUM(F20:F29)</f>
        <v>43.26450742180795</v>
      </c>
      <c r="G31" s="20">
        <f t="shared" si="2"/>
        <v>2477</v>
      </c>
      <c r="H31" s="13">
        <f t="shared" si="2"/>
        <v>11296.969340339556</v>
      </c>
      <c r="J31" s="61"/>
      <c r="K31" s="61"/>
      <c r="L31" s="61"/>
    </row>
    <row r="32" spans="2:12" ht="12.75">
      <c r="B32" s="3"/>
      <c r="C32" s="3"/>
      <c r="D32" s="3"/>
      <c r="E32" s="3"/>
      <c r="F32" s="3"/>
      <c r="G32" s="3"/>
      <c r="H32" s="3"/>
      <c r="J32" s="61"/>
      <c r="K32" s="61"/>
      <c r="L32" s="61"/>
    </row>
    <row r="33" spans="2:12" ht="12.75">
      <c r="B33" s="3"/>
      <c r="C33" s="3"/>
      <c r="D33" s="3"/>
      <c r="E33" s="3"/>
      <c r="F33" s="3"/>
      <c r="G33" s="3"/>
      <c r="H33" s="3"/>
      <c r="J33" s="61"/>
      <c r="K33" s="61"/>
      <c r="L33" s="61"/>
    </row>
    <row r="34" spans="1:8" ht="12.75">
      <c r="A34" s="125"/>
      <c r="B34" s="51" t="s">
        <v>150</v>
      </c>
      <c r="C34" s="3"/>
      <c r="D34" s="3"/>
      <c r="E34" s="3"/>
      <c r="F34" s="3"/>
      <c r="G34" s="3"/>
      <c r="H34" s="3"/>
    </row>
    <row r="35" spans="2:8" ht="12.75" thickBot="1">
      <c r="B35" s="3"/>
      <c r="C35" s="3"/>
      <c r="D35" s="3"/>
      <c r="E35" s="3"/>
      <c r="F35" s="3"/>
      <c r="G35" s="3"/>
      <c r="H35" s="3"/>
    </row>
    <row r="36" spans="1:8" ht="12">
      <c r="A36" s="6"/>
      <c r="B36" s="30"/>
      <c r="C36" s="30"/>
      <c r="D36" s="30"/>
      <c r="E36" s="30"/>
      <c r="F36" s="30"/>
      <c r="G36" s="30"/>
      <c r="H36" s="5"/>
    </row>
    <row r="37" spans="1:8" ht="12">
      <c r="A37" s="23" t="s">
        <v>158</v>
      </c>
      <c r="B37" s="33" t="s">
        <v>81</v>
      </c>
      <c r="C37" s="33" t="s">
        <v>80</v>
      </c>
      <c r="D37" s="33" t="s">
        <v>82</v>
      </c>
      <c r="E37" s="33" t="s">
        <v>32</v>
      </c>
      <c r="F37" s="33" t="s">
        <v>149</v>
      </c>
      <c r="G37" s="33" t="s">
        <v>83</v>
      </c>
      <c r="H37" s="24" t="s">
        <v>16</v>
      </c>
    </row>
    <row r="38" spans="1:8" ht="12">
      <c r="A38" s="9"/>
      <c r="B38" s="16"/>
      <c r="C38" s="16"/>
      <c r="D38" s="16"/>
      <c r="E38" s="16"/>
      <c r="F38" s="16"/>
      <c r="G38" s="16"/>
      <c r="H38" s="10"/>
    </row>
    <row r="39" spans="1:8" ht="3.75" customHeight="1">
      <c r="A39" s="7"/>
      <c r="B39" s="33"/>
      <c r="C39" s="33"/>
      <c r="D39" s="33"/>
      <c r="E39" s="33"/>
      <c r="F39" s="33"/>
      <c r="G39" s="17"/>
      <c r="H39" s="11"/>
    </row>
    <row r="40" spans="1:8" ht="12">
      <c r="A40" s="36" t="s">
        <v>69</v>
      </c>
      <c r="B40" s="35">
        <v>1389.95350874449</v>
      </c>
      <c r="C40" s="35">
        <v>1420.0337168577</v>
      </c>
      <c r="D40" s="35">
        <v>819.744220891077</v>
      </c>
      <c r="E40" s="35">
        <v>1623.90347386213</v>
      </c>
      <c r="F40" s="35">
        <v>25.1437930420745</v>
      </c>
      <c r="G40" s="18">
        <v>1063</v>
      </c>
      <c r="H40" s="12">
        <f>SUM(B40:G40)</f>
        <v>6341.778713397472</v>
      </c>
    </row>
    <row r="41" spans="1:8" ht="12">
      <c r="A41" s="36" t="s">
        <v>70</v>
      </c>
      <c r="B41" s="35">
        <v>316.782476730512</v>
      </c>
      <c r="C41" s="35">
        <v>9.10251016724997</v>
      </c>
      <c r="D41" s="35">
        <v>69.3513923779311</v>
      </c>
      <c r="E41" s="35">
        <v>76.1128171927214</v>
      </c>
      <c r="F41" s="35">
        <v>1.00816993464052</v>
      </c>
      <c r="G41" s="18">
        <v>156</v>
      </c>
      <c r="H41" s="12">
        <f>SUM(B41:G41)</f>
        <v>628.357366403055</v>
      </c>
    </row>
    <row r="42" spans="1:8" ht="12">
      <c r="A42" s="36" t="s">
        <v>60</v>
      </c>
      <c r="B42" s="35">
        <v>2042.6333338371</v>
      </c>
      <c r="C42" s="35">
        <v>19.2340095919327</v>
      </c>
      <c r="D42" s="35">
        <v>123.67336492376</v>
      </c>
      <c r="E42" s="35">
        <v>283.510198479638</v>
      </c>
      <c r="F42" s="35">
        <v>14.0796572614936</v>
      </c>
      <c r="G42" s="18">
        <v>974</v>
      </c>
      <c r="H42" s="12">
        <f>SUM(B42:G42)</f>
        <v>3457.130564093924</v>
      </c>
    </row>
    <row r="43" spans="1:8" ht="12">
      <c r="A43" s="36" t="s">
        <v>30</v>
      </c>
      <c r="B43" s="35">
        <v>374.249065215281</v>
      </c>
      <c r="C43" s="35">
        <v>76.8197288781607</v>
      </c>
      <c r="D43" s="35">
        <v>68.3671309160176</v>
      </c>
      <c r="E43" s="35">
        <v>63.2338842520465</v>
      </c>
      <c r="F43" s="35">
        <v>3.0328871835994</v>
      </c>
      <c r="G43" s="18">
        <v>283</v>
      </c>
      <c r="H43" s="12">
        <f>SUM(B43:G43)</f>
        <v>868.7026964451053</v>
      </c>
    </row>
    <row r="44" spans="1:8" ht="3.75" customHeight="1">
      <c r="A44" s="7"/>
      <c r="B44" s="18"/>
      <c r="C44" s="18"/>
      <c r="D44" s="18"/>
      <c r="E44" s="18"/>
      <c r="F44" s="18"/>
      <c r="G44" s="18"/>
      <c r="H44" s="28"/>
    </row>
    <row r="45" spans="1:8" ht="13.5" thickBot="1">
      <c r="A45" s="32" t="s">
        <v>41</v>
      </c>
      <c r="B45" s="34">
        <f aca="true" t="shared" si="3" ref="B45:H45">SUM(B40:B43)</f>
        <v>4123.618384527383</v>
      </c>
      <c r="C45" s="34">
        <f t="shared" si="3"/>
        <v>1525.1899654950432</v>
      </c>
      <c r="D45" s="34">
        <f t="shared" si="3"/>
        <v>1081.1361091087858</v>
      </c>
      <c r="E45" s="34">
        <f t="shared" si="3"/>
        <v>2046.7603737865359</v>
      </c>
      <c r="F45" s="34">
        <f t="shared" si="3"/>
        <v>43.26450742180802</v>
      </c>
      <c r="G45" s="20">
        <f t="shared" si="3"/>
        <v>2476</v>
      </c>
      <c r="H45" s="13">
        <f t="shared" si="3"/>
        <v>11295.969340339556</v>
      </c>
    </row>
    <row r="46" spans="2:8" ht="12">
      <c r="B46" s="3"/>
      <c r="C46" s="3"/>
      <c r="D46" s="3"/>
      <c r="E46" s="3"/>
      <c r="F46" s="3"/>
      <c r="G46" s="3"/>
      <c r="H46" s="3"/>
    </row>
    <row r="47" spans="1:8" ht="12">
      <c r="A47" s="2" t="s">
        <v>154</v>
      </c>
      <c r="B47" s="3"/>
      <c r="C47" s="3"/>
      <c r="D47" s="3"/>
      <c r="E47" s="3"/>
      <c r="F47" s="3"/>
      <c r="G47" s="3"/>
      <c r="H47" s="3"/>
    </row>
    <row r="48" spans="2:8" ht="12">
      <c r="B48" s="3"/>
      <c r="C48" s="3"/>
      <c r="D48" s="3"/>
      <c r="E48" s="3"/>
      <c r="F48" s="3"/>
      <c r="G48" s="3"/>
      <c r="H48" s="3"/>
    </row>
    <row r="49" spans="2:8" ht="12">
      <c r="B49" s="3"/>
      <c r="C49" s="3"/>
      <c r="D49" s="3"/>
      <c r="E49" s="3"/>
      <c r="F49" s="3"/>
      <c r="G49" s="3"/>
      <c r="H49" s="3"/>
    </row>
    <row r="50" spans="1:6" ht="12.75">
      <c r="A50" s="37">
        <f>Sommaire!A58</f>
        <v>0</v>
      </c>
      <c r="B50" s="51" t="s">
        <v>148</v>
      </c>
      <c r="C50" s="51"/>
      <c r="D50" s="51"/>
      <c r="E50" s="51"/>
      <c r="F50" s="51"/>
    </row>
    <row r="51" ht="12.75" thickBot="1"/>
    <row r="52" spans="1:8" ht="12">
      <c r="A52" s="6"/>
      <c r="B52" s="30"/>
      <c r="C52" s="30"/>
      <c r="D52" s="30"/>
      <c r="E52" s="30"/>
      <c r="F52" s="30"/>
      <c r="G52" s="30"/>
      <c r="H52" s="5"/>
    </row>
    <row r="53" spans="1:8" ht="12">
      <c r="A53" s="23" t="s">
        <v>61</v>
      </c>
      <c r="B53" s="33" t="s">
        <v>81</v>
      </c>
      <c r="C53" s="33" t="s">
        <v>80</v>
      </c>
      <c r="D53" s="33" t="s">
        <v>82</v>
      </c>
      <c r="E53" s="33" t="s">
        <v>32</v>
      </c>
      <c r="F53" s="33" t="s">
        <v>149</v>
      </c>
      <c r="G53" s="33" t="s">
        <v>83</v>
      </c>
      <c r="H53" s="24" t="s">
        <v>16</v>
      </c>
    </row>
    <row r="54" spans="1:8" ht="12">
      <c r="A54" s="9"/>
      <c r="B54" s="16"/>
      <c r="C54" s="16"/>
      <c r="D54" s="16"/>
      <c r="E54" s="16"/>
      <c r="F54" s="16"/>
      <c r="G54" s="16"/>
      <c r="H54" s="10"/>
    </row>
    <row r="55" spans="1:8" ht="3.75" customHeight="1">
      <c r="A55" s="7"/>
      <c r="B55" s="33"/>
      <c r="C55" s="33"/>
      <c r="D55" s="33"/>
      <c r="E55" s="33"/>
      <c r="F55" s="33"/>
      <c r="G55" s="17"/>
      <c r="H55" s="11"/>
    </row>
    <row r="56" spans="1:8" ht="12">
      <c r="A56" s="36" t="s">
        <v>38</v>
      </c>
      <c r="B56" s="35">
        <v>1899.12117723509</v>
      </c>
      <c r="C56" s="35">
        <v>1401.87754269686</v>
      </c>
      <c r="D56" s="35">
        <v>838.524488799349</v>
      </c>
      <c r="E56" s="35">
        <v>1531.57804319406</v>
      </c>
      <c r="F56" s="35">
        <v>22.1701822418329</v>
      </c>
      <c r="G56" s="18">
        <v>1161</v>
      </c>
      <c r="H56" s="12">
        <f>SUM(B56:G56)</f>
        <v>6854.271434167193</v>
      </c>
    </row>
    <row r="57" spans="1:8" ht="12">
      <c r="A57" s="36" t="s">
        <v>39</v>
      </c>
      <c r="B57" s="35">
        <v>842.271184521347</v>
      </c>
      <c r="C57" s="35">
        <v>26.3029195487307</v>
      </c>
      <c r="D57" s="35">
        <v>67.5360735809676</v>
      </c>
      <c r="E57" s="35">
        <v>210.408905272547</v>
      </c>
      <c r="F57" s="35">
        <v>10.0382783715245</v>
      </c>
      <c r="G57" s="18">
        <v>375</v>
      </c>
      <c r="H57" s="12">
        <f>SUM(B57:G57)</f>
        <v>1531.5573612951168</v>
      </c>
    </row>
    <row r="58" spans="1:8" ht="12">
      <c r="A58" s="36" t="s">
        <v>60</v>
      </c>
      <c r="B58" s="35">
        <v>1657.08369319456</v>
      </c>
      <c r="C58" s="35">
        <v>42.4502763696284</v>
      </c>
      <c r="D58" s="35">
        <v>47.3051754489834</v>
      </c>
      <c r="E58" s="35">
        <v>179.426649213914</v>
      </c>
      <c r="F58" s="35">
        <v>10.0287246933444</v>
      </c>
      <c r="G58" s="18">
        <v>607</v>
      </c>
      <c r="H58" s="12">
        <f>SUM(B58:G58)</f>
        <v>2543.29451892043</v>
      </c>
    </row>
    <row r="59" spans="1:8" ht="12">
      <c r="A59" s="36" t="s">
        <v>40</v>
      </c>
      <c r="B59" s="35">
        <v>536.057455386891</v>
      </c>
      <c r="C59" s="35">
        <v>84.9082924731802</v>
      </c>
      <c r="D59" s="35">
        <v>147.893377526658</v>
      </c>
      <c r="E59" s="35">
        <v>189.531406619958</v>
      </c>
      <c r="F59" s="35">
        <v>4.04105711823992</v>
      </c>
      <c r="G59" s="18">
        <v>541</v>
      </c>
      <c r="H59" s="12">
        <f>SUM(B59:G59)</f>
        <v>1503.431589124927</v>
      </c>
    </row>
    <row r="60" spans="1:8" ht="12">
      <c r="A60" s="36" t="s">
        <v>30</v>
      </c>
      <c r="B60" s="35"/>
      <c r="C60" s="35"/>
      <c r="D60" s="35"/>
      <c r="E60" s="35"/>
      <c r="F60" s="35"/>
      <c r="G60" s="18">
        <v>0</v>
      </c>
      <c r="H60" s="12">
        <f>SUM(B60:G60)</f>
        <v>0</v>
      </c>
    </row>
    <row r="61" spans="1:8" ht="3.75" customHeight="1">
      <c r="A61" s="7"/>
      <c r="B61" s="18"/>
      <c r="C61" s="18"/>
      <c r="D61" s="18"/>
      <c r="E61" s="18"/>
      <c r="F61" s="18"/>
      <c r="G61" s="18"/>
      <c r="H61" s="28"/>
    </row>
    <row r="62" spans="1:8" ht="13.5" thickBot="1">
      <c r="A62" s="32" t="s">
        <v>41</v>
      </c>
      <c r="B62" s="34">
        <f aca="true" t="shared" si="4" ref="B62:H62">SUM(B56:B60)</f>
        <v>4934.533510337888</v>
      </c>
      <c r="C62" s="34">
        <f t="shared" si="4"/>
        <v>1555.5390310883993</v>
      </c>
      <c r="D62" s="34">
        <f t="shared" si="4"/>
        <v>1101.2591153559579</v>
      </c>
      <c r="E62" s="34">
        <f>SUM(E56:E60)</f>
        <v>2110.945004300479</v>
      </c>
      <c r="F62" s="34">
        <f>SUM(F56:F60)</f>
        <v>46.27824242494172</v>
      </c>
      <c r="G62" s="20">
        <f t="shared" si="4"/>
        <v>2684</v>
      </c>
      <c r="H62" s="13">
        <f t="shared" si="4"/>
        <v>12432.55490350767</v>
      </c>
    </row>
    <row r="63" spans="2:8" ht="12">
      <c r="B63" s="3"/>
      <c r="C63" s="3"/>
      <c r="D63" s="3"/>
      <c r="E63" s="3"/>
      <c r="F63" s="3"/>
      <c r="G63" s="3"/>
      <c r="H63" s="3"/>
    </row>
    <row r="64" spans="1:8" ht="12">
      <c r="A64" s="2" t="s">
        <v>152</v>
      </c>
      <c r="H6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5" width="12.7109375" style="2" customWidth="1"/>
    <col min="6" max="16384" width="11.57421875" style="2" customWidth="1"/>
  </cols>
  <sheetData>
    <row r="1" spans="1:5" ht="15.75">
      <c r="A1" s="125" t="str">
        <f>Sommaire!A1</f>
        <v>OCTOBRE 2018</v>
      </c>
      <c r="E1" s="22"/>
    </row>
    <row r="2" spans="1:5" ht="15.75">
      <c r="A2" s="51" t="s">
        <v>67</v>
      </c>
      <c r="B2" s="51"/>
      <c r="C2" s="51"/>
      <c r="D2" s="51"/>
      <c r="E2" s="22"/>
    </row>
    <row r="3" ht="12.75" thickBot="1"/>
    <row r="4" spans="1:5" ht="6" customHeight="1">
      <c r="A4" s="6"/>
      <c r="B4" s="39"/>
      <c r="C4" s="4"/>
      <c r="D4" s="4"/>
      <c r="E4" s="5"/>
    </row>
    <row r="5" spans="1:5" ht="12">
      <c r="A5" s="23" t="s">
        <v>17</v>
      </c>
      <c r="B5" s="49"/>
      <c r="C5" s="62" t="s">
        <v>63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2">
      <c r="A8" s="23"/>
      <c r="B8" s="17" t="s">
        <v>64</v>
      </c>
      <c r="C8" s="50" t="s">
        <v>65</v>
      </c>
      <c r="D8" s="50" t="s">
        <v>30</v>
      </c>
      <c r="E8" s="45" t="s">
        <v>66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2">
      <c r="A11" s="7" t="s">
        <v>1</v>
      </c>
      <c r="B11" s="18">
        <v>2225.65064496431</v>
      </c>
      <c r="C11" s="58">
        <v>1679.70884641116</v>
      </c>
      <c r="D11" s="58">
        <v>218.258893151915</v>
      </c>
      <c r="E11" s="77">
        <f aca="true" t="shared" si="0" ref="E11:E16">SUM(B11:D11)</f>
        <v>4123.6183845273845</v>
      </c>
      <c r="F11" s="124" t="s">
        <v>157</v>
      </c>
    </row>
    <row r="12" spans="1:6" ht="12">
      <c r="A12" s="7" t="s">
        <v>95</v>
      </c>
      <c r="B12" s="18">
        <v>77.7422077119131</v>
      </c>
      <c r="C12" s="58">
        <v>19.2401970756372</v>
      </c>
      <c r="D12" s="58">
        <v>0</v>
      </c>
      <c r="E12" s="77">
        <f t="shared" si="0"/>
        <v>96.9824047875503</v>
      </c>
      <c r="F12" s="124" t="s">
        <v>157</v>
      </c>
    </row>
    <row r="13" spans="1:6" ht="12">
      <c r="A13" s="7" t="s">
        <v>96</v>
      </c>
      <c r="B13" s="18">
        <v>99.7852087168764</v>
      </c>
      <c r="C13" s="58">
        <v>17.2400645595428</v>
      </c>
      <c r="D13" s="58">
        <v>6.06046509002753</v>
      </c>
      <c r="E13" s="77">
        <f t="shared" si="0"/>
        <v>123.08573836644673</v>
      </c>
      <c r="F13" s="124" t="s">
        <v>157</v>
      </c>
    </row>
    <row r="14" spans="1:6" ht="12">
      <c r="A14" s="7" t="s">
        <v>94</v>
      </c>
      <c r="B14" s="18">
        <v>74.7910547033045</v>
      </c>
      <c r="C14" s="58">
        <v>10.0741445976351</v>
      </c>
      <c r="D14" s="58">
        <v>4.02988419383478</v>
      </c>
      <c r="E14" s="77">
        <f t="shared" si="0"/>
        <v>88.89508349477437</v>
      </c>
      <c r="F14" s="124" t="s">
        <v>157</v>
      </c>
    </row>
    <row r="15" spans="1:6" ht="12">
      <c r="A15" s="7" t="s">
        <v>97</v>
      </c>
      <c r="B15" s="18">
        <v>44.6253892614211</v>
      </c>
      <c r="C15" s="58">
        <v>23.1461622770025</v>
      </c>
      <c r="D15" s="58">
        <v>10.0749193184842</v>
      </c>
      <c r="E15" s="77">
        <f t="shared" si="0"/>
        <v>77.8464708569078</v>
      </c>
      <c r="F15" s="124" t="s">
        <v>157</v>
      </c>
    </row>
    <row r="16" spans="1:6" ht="12">
      <c r="A16" s="7" t="s">
        <v>2</v>
      </c>
      <c r="B16" s="18">
        <v>167.433470110095</v>
      </c>
      <c r="C16" s="58">
        <v>61.6205259452825</v>
      </c>
      <c r="D16" s="58">
        <v>10.0728413300431</v>
      </c>
      <c r="E16" s="77">
        <f t="shared" si="0"/>
        <v>239.1268373854206</v>
      </c>
      <c r="F16" s="124" t="s">
        <v>157</v>
      </c>
    </row>
    <row r="17" spans="1:6" ht="12">
      <c r="A17" s="14" t="s">
        <v>3</v>
      </c>
      <c r="B17" s="19">
        <f>SUM(B11:B16)</f>
        <v>2690.0279754679195</v>
      </c>
      <c r="C17" s="59">
        <f>SUM(C11:C16)</f>
        <v>1811.0299408662602</v>
      </c>
      <c r="D17" s="59">
        <f>SUM(D11:D16)</f>
        <v>248.49700308430462</v>
      </c>
      <c r="E17" s="47">
        <f>SUM(E11:E16)</f>
        <v>4749.554919418485</v>
      </c>
      <c r="F17" s="124" t="s">
        <v>157</v>
      </c>
    </row>
    <row r="18" spans="1:6" ht="6" customHeight="1">
      <c r="A18" s="7"/>
      <c r="B18" s="18"/>
      <c r="C18" s="58"/>
      <c r="D18" s="58"/>
      <c r="E18" s="46"/>
      <c r="F18" s="124" t="s">
        <v>157</v>
      </c>
    </row>
    <row r="19" spans="1:6" ht="12">
      <c r="A19" s="7" t="s">
        <v>4</v>
      </c>
      <c r="B19" s="18">
        <v>1301.69547810385</v>
      </c>
      <c r="C19" s="58">
        <v>122.425380464189</v>
      </c>
      <c r="D19" s="58">
        <v>101.069106927009</v>
      </c>
      <c r="E19" s="77">
        <f>SUM(B19:D19)</f>
        <v>1525.189965495048</v>
      </c>
      <c r="F19" s="124" t="s">
        <v>157</v>
      </c>
    </row>
    <row r="20" spans="1:6" ht="12">
      <c r="A20" s="7" t="s">
        <v>133</v>
      </c>
      <c r="B20" s="18">
        <v>46.3877272356565</v>
      </c>
      <c r="C20" s="58">
        <v>17.1489842285915</v>
      </c>
      <c r="D20" s="58">
        <v>3.01834768267859</v>
      </c>
      <c r="E20" s="77">
        <f>SUM(B20:D20)</f>
        <v>66.5550591469266</v>
      </c>
      <c r="F20" s="124" t="s">
        <v>157</v>
      </c>
    </row>
    <row r="21" spans="1:6" ht="12">
      <c r="A21" s="7" t="s">
        <v>98</v>
      </c>
      <c r="B21" s="18">
        <v>11.0897442829333</v>
      </c>
      <c r="C21" s="58">
        <v>4.01367950760759</v>
      </c>
      <c r="D21" s="58">
        <v>1.99054932073243</v>
      </c>
      <c r="E21" s="77">
        <f>SUM(B21:D21)</f>
        <v>17.09397311127332</v>
      </c>
      <c r="F21" s="124" t="s">
        <v>157</v>
      </c>
    </row>
    <row r="22" spans="1:6" ht="12">
      <c r="A22" s="7" t="s">
        <v>99</v>
      </c>
      <c r="B22" s="18">
        <v>26.2637958791386</v>
      </c>
      <c r="C22" s="58">
        <v>9.11151020533109</v>
      </c>
      <c r="D22" s="58">
        <v>1.01153651115619</v>
      </c>
      <c r="E22" s="77">
        <f>SUM(B22:D22)</f>
        <v>36.38684259562587</v>
      </c>
      <c r="F22" s="124" t="s">
        <v>157</v>
      </c>
    </row>
    <row r="23" spans="1:6" ht="12">
      <c r="A23" s="7" t="s">
        <v>5</v>
      </c>
      <c r="B23" s="18">
        <v>91.5639987872931</v>
      </c>
      <c r="C23" s="58">
        <v>58.375937373637</v>
      </c>
      <c r="D23" s="58">
        <v>25.206028915614</v>
      </c>
      <c r="E23" s="77">
        <f>SUM(B23:D23)</f>
        <v>175.1459650765441</v>
      </c>
      <c r="F23" s="124" t="s">
        <v>157</v>
      </c>
    </row>
    <row r="24" spans="1:6" ht="12">
      <c r="A24" s="14" t="s">
        <v>6</v>
      </c>
      <c r="B24" s="19">
        <f>SUM(B19:B23)</f>
        <v>1477.0007442888714</v>
      </c>
      <c r="C24" s="59">
        <f>SUM(C19:C23)</f>
        <v>211.07549177935618</v>
      </c>
      <c r="D24" s="59">
        <f>SUM(D19:D23)</f>
        <v>132.29556935719023</v>
      </c>
      <c r="E24" s="47">
        <f>SUM(E19:E23)</f>
        <v>1820.371805425418</v>
      </c>
      <c r="F24" s="124" t="s">
        <v>157</v>
      </c>
    </row>
    <row r="25" spans="1:6" ht="6" customHeight="1">
      <c r="A25" s="7"/>
      <c r="B25" s="18"/>
      <c r="C25" s="58"/>
      <c r="D25" s="58"/>
      <c r="E25" s="46"/>
      <c r="F25" s="124" t="s">
        <v>157</v>
      </c>
    </row>
    <row r="26" spans="1:6" ht="12" customHeight="1">
      <c r="A26" s="7" t="s">
        <v>100</v>
      </c>
      <c r="B26" s="18">
        <v>61.3326747366954</v>
      </c>
      <c r="C26" s="58">
        <v>37.2695582017946</v>
      </c>
      <c r="D26" s="58">
        <v>3.05044125449898</v>
      </c>
      <c r="E26" s="77">
        <f>SUM(B26:D26)</f>
        <v>101.65267419298898</v>
      </c>
      <c r="F26" s="124" t="s">
        <v>157</v>
      </c>
    </row>
    <row r="27" spans="1:6" ht="12" customHeight="1">
      <c r="A27" s="7" t="s">
        <v>101</v>
      </c>
      <c r="B27" s="18">
        <v>42.3921495253304</v>
      </c>
      <c r="C27" s="58">
        <v>13.1250159818937</v>
      </c>
      <c r="D27" s="58">
        <v>4.02994135839757</v>
      </c>
      <c r="E27" s="77">
        <f>SUM(B27:D27)</f>
        <v>59.54710686562168</v>
      </c>
      <c r="F27" s="124" t="s">
        <v>157</v>
      </c>
    </row>
    <row r="28" spans="1:6" ht="12">
      <c r="A28" s="14" t="s">
        <v>7</v>
      </c>
      <c r="B28" s="19">
        <f>SUM(B26:B27)</f>
        <v>103.7248242620258</v>
      </c>
      <c r="C28" s="59">
        <f>SUM(C26:C27)</f>
        <v>50.394574183688306</v>
      </c>
      <c r="D28" s="59">
        <f>SUM(D26:D27)</f>
        <v>7.08038261289655</v>
      </c>
      <c r="E28" s="47">
        <f>SUM(E26:E27)</f>
        <v>161.19978105861065</v>
      </c>
      <c r="F28" s="124" t="s">
        <v>157</v>
      </c>
    </row>
    <row r="29" spans="1:6" ht="6" customHeight="1">
      <c r="A29" s="7"/>
      <c r="B29" s="18"/>
      <c r="C29" s="58"/>
      <c r="D29" s="58"/>
      <c r="E29" s="46"/>
      <c r="F29" s="124" t="s">
        <v>157</v>
      </c>
    </row>
    <row r="30" spans="1:6" ht="12">
      <c r="A30" s="7" t="s">
        <v>8</v>
      </c>
      <c r="B30" s="18">
        <v>32.2351206677034</v>
      </c>
      <c r="C30" s="58">
        <v>10.026604219858</v>
      </c>
      <c r="D30" s="58">
        <v>1.00278253424658</v>
      </c>
      <c r="E30" s="77">
        <f>SUM(B30:D30)</f>
        <v>43.26450742180798</v>
      </c>
      <c r="F30" s="124" t="s">
        <v>157</v>
      </c>
    </row>
    <row r="31" spans="1:6" ht="12">
      <c r="A31" s="7" t="s">
        <v>102</v>
      </c>
      <c r="B31" s="18">
        <v>12.1121762031454</v>
      </c>
      <c r="C31" s="58">
        <v>9.10382860040571</v>
      </c>
      <c r="D31" s="58">
        <v>2.02307302231238</v>
      </c>
      <c r="E31" s="77">
        <f>SUM(B31:D31)</f>
        <v>23.23907782586349</v>
      </c>
      <c r="F31" s="124" t="s">
        <v>157</v>
      </c>
    </row>
    <row r="32" spans="1:6" ht="12">
      <c r="A32" s="7" t="s">
        <v>103</v>
      </c>
      <c r="B32" s="18">
        <v>30.2483307241086</v>
      </c>
      <c r="C32" s="58">
        <v>27.2096772724323</v>
      </c>
      <c r="D32" s="58">
        <v>0</v>
      </c>
      <c r="E32" s="77">
        <f>SUM(B32:D32)</f>
        <v>57.4580079965409</v>
      </c>
      <c r="F32" s="124" t="s">
        <v>157</v>
      </c>
    </row>
    <row r="33" spans="1:6" ht="12">
      <c r="A33" s="7" t="s">
        <v>104</v>
      </c>
      <c r="B33" s="18">
        <v>5.03187357417192</v>
      </c>
      <c r="C33" s="58">
        <v>0</v>
      </c>
      <c r="D33" s="58">
        <v>1.00816993464052</v>
      </c>
      <c r="E33" s="77">
        <f>SUM(B33:D33)</f>
        <v>6.04004350881244</v>
      </c>
      <c r="F33" s="124" t="s">
        <v>157</v>
      </c>
    </row>
    <row r="34" spans="1:6" ht="12">
      <c r="A34" s="7" t="s">
        <v>18</v>
      </c>
      <c r="B34" s="18">
        <v>21.1548135000124</v>
      </c>
      <c r="C34" s="58">
        <v>13.1132831459335</v>
      </c>
      <c r="D34" s="58">
        <v>4.03941289159342</v>
      </c>
      <c r="E34" s="77">
        <f>SUM(B34:D34)</f>
        <v>38.307509537539325</v>
      </c>
      <c r="F34" s="124" t="s">
        <v>157</v>
      </c>
    </row>
    <row r="35" spans="1:6" ht="12">
      <c r="A35" s="14" t="s">
        <v>9</v>
      </c>
      <c r="B35" s="19">
        <f>SUM(B30:B34)</f>
        <v>100.78231466914173</v>
      </c>
      <c r="C35" s="59">
        <f>SUM(C30:C34)</f>
        <v>59.45339323862951</v>
      </c>
      <c r="D35" s="59">
        <f>SUM(D30:D34)</f>
        <v>8.0734383827929</v>
      </c>
      <c r="E35" s="47">
        <f>SUM(E30:E34)</f>
        <v>168.30914629056412</v>
      </c>
      <c r="F35" s="124" t="s">
        <v>157</v>
      </c>
    </row>
    <row r="36" spans="1:6" ht="6" customHeight="1">
      <c r="A36" s="7"/>
      <c r="B36" s="18"/>
      <c r="C36" s="58"/>
      <c r="D36" s="58"/>
      <c r="E36" s="46"/>
      <c r="F36" s="124" t="s">
        <v>157</v>
      </c>
    </row>
    <row r="37" spans="1:6" ht="12">
      <c r="A37" s="7" t="s">
        <v>10</v>
      </c>
      <c r="B37" s="18">
        <v>43.337229414526</v>
      </c>
      <c r="C37" s="58">
        <v>431.823771179959</v>
      </c>
      <c r="D37" s="58">
        <v>86.1999299143039</v>
      </c>
      <c r="E37" s="77">
        <f>SUM(B37:D37)</f>
        <v>561.3609305087889</v>
      </c>
      <c r="F37" s="124" t="s">
        <v>157</v>
      </c>
    </row>
    <row r="38" spans="1:6" ht="12">
      <c r="A38" s="7" t="s">
        <v>12</v>
      </c>
      <c r="B38" s="18">
        <v>65.393103687998</v>
      </c>
      <c r="C38" s="58">
        <v>156.992857288079</v>
      </c>
      <c r="D38" s="58">
        <v>20.3701910140107</v>
      </c>
      <c r="E38" s="77">
        <f>SUM(B38:D38)</f>
        <v>242.7561519900877</v>
      </c>
      <c r="F38" s="124" t="s">
        <v>157</v>
      </c>
    </row>
    <row r="39" spans="1:6" ht="12">
      <c r="A39" s="68" t="s">
        <v>105</v>
      </c>
      <c r="B39" s="21">
        <f>SUM(B37:B38)</f>
        <v>108.73033310252401</v>
      </c>
      <c r="C39" s="78">
        <f>SUM(C37:C38)</f>
        <v>588.8166284680381</v>
      </c>
      <c r="D39" s="78">
        <f>SUM(D37:D38)</f>
        <v>106.5701209283146</v>
      </c>
      <c r="E39" s="79">
        <f>SUM(E37:E38)</f>
        <v>804.1170824988766</v>
      </c>
      <c r="F39" s="124" t="s">
        <v>157</v>
      </c>
    </row>
    <row r="40" spans="1:6" ht="6" customHeight="1">
      <c r="A40" s="7"/>
      <c r="B40" s="18"/>
      <c r="C40" s="58"/>
      <c r="D40" s="58"/>
      <c r="E40" s="46"/>
      <c r="F40" s="124" t="s">
        <v>157</v>
      </c>
    </row>
    <row r="41" spans="1:6" ht="12">
      <c r="A41" s="68" t="s">
        <v>106</v>
      </c>
      <c r="B41" s="21">
        <v>765.128138724439</v>
      </c>
      <c r="C41" s="78">
        <v>259.70570506919</v>
      </c>
      <c r="D41" s="78">
        <v>56.3022653151571</v>
      </c>
      <c r="E41" s="79">
        <f>SUM(B41:D41)</f>
        <v>1081.136109108786</v>
      </c>
      <c r="F41" s="124" t="s">
        <v>157</v>
      </c>
    </row>
    <row r="42" spans="1:6" ht="6" customHeight="1">
      <c r="A42" s="68"/>
      <c r="B42" s="18"/>
      <c r="C42" s="58"/>
      <c r="D42" s="58"/>
      <c r="E42" s="46"/>
      <c r="F42" s="124" t="s">
        <v>157</v>
      </c>
    </row>
    <row r="43" spans="1:6" ht="12">
      <c r="A43" s="68" t="s">
        <v>107</v>
      </c>
      <c r="B43" s="21">
        <v>70.5824558614702</v>
      </c>
      <c r="C43" s="78">
        <v>240.077871769869</v>
      </c>
      <c r="D43" s="78">
        <v>53.8598840147521</v>
      </c>
      <c r="E43" s="79">
        <f>SUM(B43:D43)</f>
        <v>364.5202116460913</v>
      </c>
      <c r="F43" s="124" t="s">
        <v>157</v>
      </c>
    </row>
    <row r="44" spans="1:6" ht="6" customHeight="1">
      <c r="A44" s="68"/>
      <c r="B44" s="18"/>
      <c r="C44" s="58"/>
      <c r="D44" s="58"/>
      <c r="E44" s="46"/>
      <c r="F44" s="124" t="s">
        <v>157</v>
      </c>
    </row>
    <row r="45" spans="1:6" ht="12">
      <c r="A45" s="68" t="s">
        <v>108</v>
      </c>
      <c r="B45" s="21">
        <v>1299.39893228604</v>
      </c>
      <c r="C45" s="78">
        <v>668.239683913077</v>
      </c>
      <c r="D45" s="78">
        <v>79.1217575874169</v>
      </c>
      <c r="E45" s="79">
        <v>2046.7603737865338</v>
      </c>
      <c r="F45" s="124" t="s">
        <v>157</v>
      </c>
    </row>
    <row r="46" spans="1:6" ht="6" customHeight="1">
      <c r="A46" s="68"/>
      <c r="B46" s="18"/>
      <c r="C46" s="58"/>
      <c r="D46" s="58"/>
      <c r="E46" s="46"/>
      <c r="F46" s="124" t="s">
        <v>157</v>
      </c>
    </row>
    <row r="47" spans="1:6" ht="12">
      <c r="A47" s="68" t="s">
        <v>109</v>
      </c>
      <c r="B47" s="21">
        <v>33.8044580881646</v>
      </c>
      <c r="C47" s="78">
        <v>59.2556414724361</v>
      </c>
      <c r="D47" s="78">
        <v>7.20868740638906</v>
      </c>
      <c r="E47" s="79">
        <f>SUM(B47:D47)</f>
        <v>100.26878696698977</v>
      </c>
      <c r="F47" s="124" t="s">
        <v>157</v>
      </c>
    </row>
    <row r="48" spans="1:6" ht="12">
      <c r="A48" s="14" t="s">
        <v>11</v>
      </c>
      <c r="B48" s="19">
        <f>B39+B41+B43+B45+B47</f>
        <v>2277.644318062638</v>
      </c>
      <c r="C48" s="59">
        <f>C39+C41+C43+C45+C47</f>
        <v>1816.09553069261</v>
      </c>
      <c r="D48" s="59">
        <f>D39+D41+D43+D45+D47</f>
        <v>303.0627152520297</v>
      </c>
      <c r="E48" s="47">
        <f>E39+E41+E43+E45+E47</f>
        <v>4396.802564007277</v>
      </c>
      <c r="F48" s="124" t="s">
        <v>157</v>
      </c>
    </row>
    <row r="49" spans="1:6" ht="6" customHeight="1">
      <c r="A49" s="7"/>
      <c r="B49" s="18"/>
      <c r="C49" s="58"/>
      <c r="D49" s="58"/>
      <c r="E49" s="46"/>
      <c r="F49" s="124" t="s">
        <v>157</v>
      </c>
    </row>
    <row r="50" spans="1:6" ht="12">
      <c r="A50" s="14" t="s">
        <v>14</v>
      </c>
      <c r="B50" s="19">
        <v>0</v>
      </c>
      <c r="C50" s="59"/>
      <c r="D50" s="59"/>
      <c r="E50" s="47">
        <f>SUM(B50:D50)</f>
        <v>0</v>
      </c>
      <c r="F50" s="124" t="s">
        <v>157</v>
      </c>
    </row>
    <row r="51" spans="1:6" ht="6" customHeight="1">
      <c r="A51" s="7"/>
      <c r="B51" s="18"/>
      <c r="C51" s="58"/>
      <c r="D51" s="58"/>
      <c r="E51" s="46"/>
      <c r="F51" s="124"/>
    </row>
    <row r="52" spans="1:6" ht="13.5" thickBot="1">
      <c r="A52" s="8" t="s">
        <v>68</v>
      </c>
      <c r="B52" s="20">
        <f>B17+B24+B28+B35+B48+B50</f>
        <v>6649.180176750597</v>
      </c>
      <c r="C52" s="60">
        <f>C17+C24+C28+C35+C48+C50</f>
        <v>3948.048930760544</v>
      </c>
      <c r="D52" s="60">
        <f>D17+D24+D28+D35+D48+D50</f>
        <v>699.0091086892139</v>
      </c>
      <c r="E52" s="48">
        <f>E17+E24+E28+E35+E48+E50</f>
        <v>11296.238216200356</v>
      </c>
      <c r="F52" s="124"/>
    </row>
    <row r="53" spans="2:5" ht="12">
      <c r="B53" s="3"/>
      <c r="C53" s="3"/>
      <c r="D53" s="3"/>
      <c r="E53" s="3"/>
    </row>
    <row r="54" ht="12">
      <c r="A54" s="2" t="s">
        <v>151</v>
      </c>
    </row>
    <row r="57" spans="5:8" ht="12.75">
      <c r="E57" s="61"/>
      <c r="F57" s="61"/>
      <c r="G57" s="61"/>
      <c r="H57" s="61"/>
    </row>
    <row r="58" spans="5:8" ht="12.75">
      <c r="E58" s="61"/>
      <c r="F58" s="61"/>
      <c r="G58" s="61"/>
      <c r="H58" s="61"/>
    </row>
    <row r="59" spans="5:8" ht="12.75">
      <c r="E59" s="61"/>
      <c r="F59" s="61"/>
      <c r="G59" s="61"/>
      <c r="H59" s="61"/>
    </row>
    <row r="60" spans="5:8" ht="12.75">
      <c r="E60" s="61"/>
      <c r="F60" s="61"/>
      <c r="G60" s="61"/>
      <c r="H60" s="61"/>
    </row>
    <row r="61" spans="5:8" ht="12.75">
      <c r="E61" s="61"/>
      <c r="F61" s="61"/>
      <c r="G61" s="61"/>
      <c r="H61" s="61"/>
    </row>
    <row r="62" spans="5:8" ht="12.75">
      <c r="E62" s="61"/>
      <c r="F62" s="61"/>
      <c r="G62" s="61"/>
      <c r="H62" s="61"/>
    </row>
    <row r="63" spans="5:8" ht="12.75">
      <c r="E63" s="61"/>
      <c r="F63" s="61"/>
      <c r="G63" s="61"/>
      <c r="H63" s="61"/>
    </row>
    <row r="64" spans="5:8" ht="12.75">
      <c r="E64" s="61"/>
      <c r="F64" s="61"/>
      <c r="G64" s="61"/>
      <c r="H64" s="61"/>
    </row>
    <row r="65" spans="5:8" ht="12.75">
      <c r="E65" s="61"/>
      <c r="F65" s="61"/>
      <c r="G65" s="61"/>
      <c r="H65" s="61"/>
    </row>
    <row r="66" spans="5:8" ht="12.75">
      <c r="E66" s="61"/>
      <c r="F66" s="61"/>
      <c r="G66" s="61"/>
      <c r="H66" s="61"/>
    </row>
    <row r="67" spans="5:8" ht="12.75">
      <c r="E67" s="61"/>
      <c r="F67" s="61"/>
      <c r="G67" s="61"/>
      <c r="H67" s="61"/>
    </row>
    <row r="68" spans="5:8" ht="12.75">
      <c r="E68" s="61"/>
      <c r="F68" s="61"/>
      <c r="G68" s="61"/>
      <c r="H68" s="61"/>
    </row>
    <row r="69" spans="5:8" ht="12.75">
      <c r="E69" s="61"/>
      <c r="F69" s="61"/>
      <c r="G69" s="61"/>
      <c r="H69" s="61"/>
    </row>
    <row r="70" spans="5:8" ht="12.75">
      <c r="E70" s="61"/>
      <c r="F70" s="61"/>
      <c r="G70" s="61"/>
      <c r="H70" s="61"/>
    </row>
    <row r="71" spans="5:8" ht="12.75">
      <c r="E71" s="61"/>
      <c r="F71" s="61"/>
      <c r="G71" s="61"/>
      <c r="H71" s="61"/>
    </row>
    <row r="72" spans="5:8" ht="12.75">
      <c r="E72" s="61"/>
      <c r="F72" s="61"/>
      <c r="G72" s="61"/>
      <c r="H72" s="61"/>
    </row>
    <row r="73" spans="5:8" ht="12.75">
      <c r="E73" s="61"/>
      <c r="F73" s="61"/>
      <c r="G73" s="61"/>
      <c r="H73" s="61"/>
    </row>
    <row r="74" spans="5:8" ht="12.75">
      <c r="E74" s="61"/>
      <c r="F74" s="61"/>
      <c r="G74" s="61"/>
      <c r="H74" s="61"/>
    </row>
    <row r="75" spans="5:8" ht="12.75">
      <c r="E75" s="61"/>
      <c r="F75" s="61"/>
      <c r="G75" s="61"/>
      <c r="H75" s="61"/>
    </row>
    <row r="76" spans="5:8" ht="12.75">
      <c r="E76" s="61"/>
      <c r="F76" s="61"/>
      <c r="G76" s="61"/>
      <c r="H76" s="61"/>
    </row>
    <row r="77" spans="5:8" ht="12.75">
      <c r="E77" s="61"/>
      <c r="F77" s="61"/>
      <c r="G77" s="61"/>
      <c r="H77" s="61"/>
    </row>
    <row r="78" spans="5:8" ht="12.75">
      <c r="E78" s="61"/>
      <c r="F78" s="61"/>
      <c r="G78" s="61"/>
      <c r="H78" s="61"/>
    </row>
    <row r="79" spans="5:8" ht="12.75">
      <c r="E79" s="61"/>
      <c r="F79" s="61"/>
      <c r="G79" s="61"/>
      <c r="H79" s="61"/>
    </row>
    <row r="80" spans="5:8" ht="12.75">
      <c r="E80" s="61"/>
      <c r="F80" s="61"/>
      <c r="G80" s="61"/>
      <c r="H80" s="61"/>
    </row>
    <row r="81" spans="5:8" ht="12.75">
      <c r="E81" s="61"/>
      <c r="F81" s="61"/>
      <c r="G81" s="61"/>
      <c r="H81" s="61"/>
    </row>
    <row r="82" spans="5:8" ht="12.75">
      <c r="E82" s="61"/>
      <c r="F82" s="61"/>
      <c r="G82" s="61"/>
      <c r="H82" s="61"/>
    </row>
    <row r="83" spans="5:8" ht="12.75">
      <c r="E83" s="61"/>
      <c r="F83" s="61"/>
      <c r="G83" s="61"/>
      <c r="H83" s="61"/>
    </row>
    <row r="84" spans="5:8" ht="12.75">
      <c r="E84" s="61"/>
      <c r="F84" s="61"/>
      <c r="G84" s="61"/>
      <c r="H84" s="61"/>
    </row>
    <row r="85" spans="5:8" ht="12.75">
      <c r="E85" s="61"/>
      <c r="F85" s="61"/>
      <c r="G85" s="61"/>
      <c r="H85" s="61"/>
    </row>
    <row r="86" spans="5:8" ht="12.75">
      <c r="E86" s="61"/>
      <c r="F86" s="61"/>
      <c r="G86" s="61"/>
      <c r="H86" s="61"/>
    </row>
    <row r="87" spans="5:8" ht="12.75">
      <c r="E87" s="61"/>
      <c r="F87" s="61"/>
      <c r="G87" s="61"/>
      <c r="H87" s="61"/>
    </row>
    <row r="88" spans="5:8" ht="12.75">
      <c r="E88" s="61"/>
      <c r="F88" s="61"/>
      <c r="G88" s="61"/>
      <c r="H88" s="61"/>
    </row>
    <row r="89" spans="5:8" ht="12.75">
      <c r="E89" s="61"/>
      <c r="F89" s="61"/>
      <c r="G89" s="61"/>
      <c r="H89" s="61"/>
    </row>
    <row r="90" spans="5:8" ht="12.75">
      <c r="E90" s="61"/>
      <c r="F90" s="61"/>
      <c r="G90" s="61"/>
      <c r="H90" s="61"/>
    </row>
    <row r="91" spans="5:8" ht="12.75">
      <c r="E91" s="61"/>
      <c r="F91" s="61"/>
      <c r="G91" s="61"/>
      <c r="H91" s="61"/>
    </row>
    <row r="92" spans="5:8" ht="12.75">
      <c r="E92" s="61"/>
      <c r="F92" s="61"/>
      <c r="G92" s="61"/>
      <c r="H92" s="61"/>
    </row>
    <row r="93" spans="5:8" ht="12.75">
      <c r="E93" s="61"/>
      <c r="F93" s="61"/>
      <c r="G93" s="61"/>
      <c r="H93" s="61"/>
    </row>
    <row r="94" spans="5:8" ht="12.75">
      <c r="E94" s="61"/>
      <c r="F94" s="61"/>
      <c r="G94" s="61"/>
      <c r="H94" s="61"/>
    </row>
    <row r="95" spans="5:8" ht="12.75">
      <c r="E95" s="61"/>
      <c r="F95" s="61"/>
      <c r="G95" s="61"/>
      <c r="H95" s="61"/>
    </row>
    <row r="96" spans="5:8" ht="12.75">
      <c r="E96" s="61"/>
      <c r="F96" s="61"/>
      <c r="G96" s="61"/>
      <c r="H96" s="61"/>
    </row>
    <row r="97" spans="5:8" ht="12.75">
      <c r="E97" s="61"/>
      <c r="F97" s="61"/>
      <c r="G97" s="61"/>
      <c r="H97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7" width="12.7109375" style="2" customWidth="1"/>
    <col min="8" max="16384" width="11.57421875" style="2" customWidth="1"/>
  </cols>
  <sheetData>
    <row r="1" spans="1:7" ht="15.75">
      <c r="A1" s="125" t="str">
        <f>Sommaire!A1</f>
        <v>OCTOBRE 2018</v>
      </c>
      <c r="G1" s="22"/>
    </row>
    <row r="2" spans="1:7" ht="15.75">
      <c r="A2" s="51" t="s">
        <v>75</v>
      </c>
      <c r="B2" s="51"/>
      <c r="C2" s="51"/>
      <c r="D2" s="51"/>
      <c r="E2" s="51"/>
      <c r="F2" s="51"/>
      <c r="G2" s="22"/>
    </row>
    <row r="3" ht="12.75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2">
      <c r="A5" s="23" t="s">
        <v>17</v>
      </c>
      <c r="B5" s="49"/>
      <c r="C5" s="54" t="s">
        <v>76</v>
      </c>
      <c r="D5" s="62" t="s">
        <v>77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2">
      <c r="A8" s="23"/>
      <c r="B8" s="17" t="s">
        <v>72</v>
      </c>
      <c r="C8" s="50" t="s">
        <v>73</v>
      </c>
      <c r="D8" s="50" t="s">
        <v>74</v>
      </c>
      <c r="E8" s="50" t="s">
        <v>118</v>
      </c>
      <c r="F8" s="50" t="s">
        <v>30</v>
      </c>
      <c r="G8" s="45" t="s">
        <v>66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2">
      <c r="A11" s="7" t="s">
        <v>1</v>
      </c>
      <c r="B11" s="18">
        <v>1334.082543431</v>
      </c>
      <c r="C11" s="58">
        <v>828.867196051616</v>
      </c>
      <c r="D11" s="58">
        <v>1115.73417917598</v>
      </c>
      <c r="E11" s="58">
        <v>478.784533362118</v>
      </c>
      <c r="F11" s="58">
        <v>366.149932506668</v>
      </c>
      <c r="G11" s="77">
        <f aca="true" t="shared" si="0" ref="G11:G16">SUM(B11:F11)</f>
        <v>4123.618384527382</v>
      </c>
      <c r="H11" s="124" t="s">
        <v>157</v>
      </c>
    </row>
    <row r="12" spans="1:8" ht="12">
      <c r="A12" s="7" t="s">
        <v>95</v>
      </c>
      <c r="B12" s="18">
        <v>20.2649464780766</v>
      </c>
      <c r="C12" s="58">
        <v>5.01912574160102</v>
      </c>
      <c r="D12" s="58">
        <v>47.5287988265517</v>
      </c>
      <c r="E12" s="58">
        <v>24.169533741321</v>
      </c>
      <c r="F12" s="58">
        <v>0</v>
      </c>
      <c r="G12" s="77">
        <f t="shared" si="0"/>
        <v>96.98240478755032</v>
      </c>
      <c r="H12" s="124" t="s">
        <v>157</v>
      </c>
    </row>
    <row r="13" spans="1:8" ht="12">
      <c r="A13" s="7" t="s">
        <v>96</v>
      </c>
      <c r="B13" s="18">
        <v>25.2611630365316</v>
      </c>
      <c r="C13" s="58">
        <v>20.2876535346618</v>
      </c>
      <c r="D13" s="58">
        <v>59.3831342085369</v>
      </c>
      <c r="E13" s="58">
        <v>17.1422510755602</v>
      </c>
      <c r="F13" s="58">
        <v>1.01153651115619</v>
      </c>
      <c r="G13" s="77">
        <f t="shared" si="0"/>
        <v>123.08573836644669</v>
      </c>
      <c r="H13" s="124" t="s">
        <v>157</v>
      </c>
    </row>
    <row r="14" spans="1:8" ht="12">
      <c r="A14" s="7" t="s">
        <v>94</v>
      </c>
      <c r="B14" s="18">
        <v>24.2346550506095</v>
      </c>
      <c r="C14" s="58">
        <v>15.2078197251244</v>
      </c>
      <c r="D14" s="58">
        <v>38.3644037533383</v>
      </c>
      <c r="E14" s="58">
        <v>9.08139379417984</v>
      </c>
      <c r="F14" s="58">
        <v>2.0068111715224</v>
      </c>
      <c r="G14" s="77">
        <f t="shared" si="0"/>
        <v>88.89508349477445</v>
      </c>
      <c r="H14" s="124" t="s">
        <v>157</v>
      </c>
    </row>
    <row r="15" spans="1:8" ht="12">
      <c r="A15" s="7" t="s">
        <v>97</v>
      </c>
      <c r="B15" s="18">
        <v>26.2711696441305</v>
      </c>
      <c r="C15" s="58">
        <v>12.0754180907227</v>
      </c>
      <c r="D15" s="58">
        <v>25.2782524937998</v>
      </c>
      <c r="E15" s="58">
        <v>8.17534940057613</v>
      </c>
      <c r="F15" s="58">
        <v>6.04628122767861</v>
      </c>
      <c r="G15" s="77">
        <f t="shared" si="0"/>
        <v>77.84647085690773</v>
      </c>
      <c r="H15" s="124" t="s">
        <v>157</v>
      </c>
    </row>
    <row r="16" spans="1:8" ht="12">
      <c r="A16" s="7" t="s">
        <v>2</v>
      </c>
      <c r="B16" s="18">
        <v>81.7937277516738</v>
      </c>
      <c r="C16" s="58">
        <v>45.3859421612247</v>
      </c>
      <c r="D16" s="58">
        <v>61.5552482801587</v>
      </c>
      <c r="E16" s="58">
        <v>38.2960048400081</v>
      </c>
      <c r="F16" s="58">
        <v>12.0959143523555</v>
      </c>
      <c r="G16" s="77">
        <f t="shared" si="0"/>
        <v>239.1268373854208</v>
      </c>
      <c r="H16" s="124" t="s">
        <v>157</v>
      </c>
    </row>
    <row r="17" spans="1:8" ht="12">
      <c r="A17" s="14" t="s">
        <v>3</v>
      </c>
      <c r="B17" s="19">
        <f aca="true" t="shared" si="1" ref="B17:G17">SUM(B11:B16)</f>
        <v>1511.9082053920217</v>
      </c>
      <c r="C17" s="59">
        <f t="shared" si="1"/>
        <v>926.8431553049505</v>
      </c>
      <c r="D17" s="59">
        <f t="shared" si="1"/>
        <v>1347.8440167383653</v>
      </c>
      <c r="E17" s="59">
        <f t="shared" si="1"/>
        <v>575.6490662137633</v>
      </c>
      <c r="F17" s="59">
        <f t="shared" si="1"/>
        <v>387.3104757693807</v>
      </c>
      <c r="G17" s="47">
        <f t="shared" si="1"/>
        <v>4749.554919418482</v>
      </c>
      <c r="H17" s="124" t="s">
        <v>157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24" t="s">
        <v>157</v>
      </c>
    </row>
    <row r="19" spans="1:8" ht="12">
      <c r="A19" s="7" t="s">
        <v>4</v>
      </c>
      <c r="B19" s="18">
        <v>73.8823455799885</v>
      </c>
      <c r="C19" s="58">
        <v>392.414772928484</v>
      </c>
      <c r="D19" s="58">
        <v>555.276020988995</v>
      </c>
      <c r="E19" s="58">
        <v>410.648765136729</v>
      </c>
      <c r="F19" s="58">
        <v>92.9680608608497</v>
      </c>
      <c r="G19" s="77">
        <f>SUM(B19:F19)</f>
        <v>1525.1899654950462</v>
      </c>
      <c r="H19" s="124" t="s">
        <v>157</v>
      </c>
    </row>
    <row r="20" spans="1:8" ht="12">
      <c r="A20" s="7" t="s">
        <v>133</v>
      </c>
      <c r="B20" s="18">
        <v>11.0810112646836</v>
      </c>
      <c r="C20" s="58">
        <v>6.03959055969264</v>
      </c>
      <c r="D20" s="58">
        <v>7.07290095206232</v>
      </c>
      <c r="E20" s="58">
        <v>34.2901388115734</v>
      </c>
      <c r="F20" s="58">
        <v>8.07141755891463</v>
      </c>
      <c r="G20" s="77">
        <f>SUM(B20:F20)</f>
        <v>66.5550591469266</v>
      </c>
      <c r="H20" s="124" t="s">
        <v>157</v>
      </c>
    </row>
    <row r="21" spans="1:8" ht="12">
      <c r="A21" s="7" t="s">
        <v>98</v>
      </c>
      <c r="B21" s="18">
        <v>7.03208435484897</v>
      </c>
      <c r="C21" s="58">
        <v>0</v>
      </c>
      <c r="D21" s="58">
        <v>5.06299183295222</v>
      </c>
      <c r="E21" s="58">
        <v>2.00556506849316</v>
      </c>
      <c r="F21" s="58">
        <v>2.99333185497901</v>
      </c>
      <c r="G21" s="77">
        <f>SUM(B21:F21)</f>
        <v>17.09397311127336</v>
      </c>
      <c r="H21" s="124" t="s">
        <v>157</v>
      </c>
    </row>
    <row r="22" spans="1:8" ht="12">
      <c r="A22" s="7" t="s">
        <v>99</v>
      </c>
      <c r="B22" s="18">
        <v>7.08035926024739</v>
      </c>
      <c r="C22" s="58">
        <v>9.07241009628167</v>
      </c>
      <c r="D22" s="58">
        <v>5.04982792974994</v>
      </c>
      <c r="E22" s="58">
        <v>14.1814627751003</v>
      </c>
      <c r="F22" s="58">
        <v>1.00278253424658</v>
      </c>
      <c r="G22" s="77">
        <f>SUM(B22:F22)</f>
        <v>36.38684259562588</v>
      </c>
      <c r="H22" s="124" t="s">
        <v>157</v>
      </c>
    </row>
    <row r="23" spans="1:8" ht="12">
      <c r="A23" s="7" t="s">
        <v>5</v>
      </c>
      <c r="B23" s="18">
        <v>71.4051406285638</v>
      </c>
      <c r="C23" s="58">
        <v>36.1721242224239</v>
      </c>
      <c r="D23" s="58">
        <v>19.12973983418</v>
      </c>
      <c r="E23" s="58">
        <v>28.2843272802708</v>
      </c>
      <c r="F23" s="58">
        <v>20.1546331111056</v>
      </c>
      <c r="G23" s="77">
        <f>SUM(B23:F23)</f>
        <v>175.14596507654412</v>
      </c>
      <c r="H23" s="124" t="s">
        <v>157</v>
      </c>
    </row>
    <row r="24" spans="1:8" ht="12">
      <c r="A24" s="14" t="s">
        <v>6</v>
      </c>
      <c r="B24" s="19">
        <f aca="true" t="shared" si="2" ref="B24:G24">SUM(B19:B23)</f>
        <v>170.48094108833226</v>
      </c>
      <c r="C24" s="59">
        <f t="shared" si="2"/>
        <v>443.6988978068822</v>
      </c>
      <c r="D24" s="59">
        <f t="shared" si="2"/>
        <v>591.5914815379396</v>
      </c>
      <c r="E24" s="59">
        <f t="shared" si="2"/>
        <v>489.41025907216675</v>
      </c>
      <c r="F24" s="59">
        <f t="shared" si="2"/>
        <v>125.19022592009551</v>
      </c>
      <c r="G24" s="47">
        <f t="shared" si="2"/>
        <v>1820.3718054254161</v>
      </c>
      <c r="H24" s="124" t="s">
        <v>157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24" t="s">
        <v>157</v>
      </c>
    </row>
    <row r="26" spans="1:8" ht="12" customHeight="1">
      <c r="A26" s="7" t="s">
        <v>100</v>
      </c>
      <c r="B26" s="18">
        <v>37.2862321091408</v>
      </c>
      <c r="C26" s="58">
        <v>9.0663454671302</v>
      </c>
      <c r="D26" s="58">
        <v>30.1691679736966</v>
      </c>
      <c r="E26" s="58">
        <v>22.0804873885224</v>
      </c>
      <c r="F26" s="58">
        <v>3.05044125449898</v>
      </c>
      <c r="G26" s="77">
        <f>SUM(B26:F26)</f>
        <v>101.65267419298897</v>
      </c>
      <c r="H26" s="124" t="s">
        <v>157</v>
      </c>
    </row>
    <row r="27" spans="1:8" ht="12" customHeight="1">
      <c r="A27" s="7" t="s">
        <v>101</v>
      </c>
      <c r="B27" s="18">
        <v>26.2237700330585</v>
      </c>
      <c r="C27" s="58">
        <v>0</v>
      </c>
      <c r="D27" s="58">
        <v>13.1237127143016</v>
      </c>
      <c r="E27" s="58">
        <v>11.1120002040829</v>
      </c>
      <c r="F27" s="58">
        <v>9.08762391417852</v>
      </c>
      <c r="G27" s="77">
        <f>SUM(B27:F27)</f>
        <v>59.54710686562153</v>
      </c>
      <c r="H27" s="124" t="s">
        <v>157</v>
      </c>
    </row>
    <row r="28" spans="1:8" ht="12">
      <c r="A28" s="14" t="s">
        <v>7</v>
      </c>
      <c r="B28" s="19">
        <f aca="true" t="shared" si="3" ref="B28:G28">SUM(B26:B27)</f>
        <v>63.5100021421993</v>
      </c>
      <c r="C28" s="59">
        <f t="shared" si="3"/>
        <v>9.0663454671302</v>
      </c>
      <c r="D28" s="59">
        <f t="shared" si="3"/>
        <v>43.2928806879982</v>
      </c>
      <c r="E28" s="59">
        <f t="shared" si="3"/>
        <v>33.1924875926053</v>
      </c>
      <c r="F28" s="59">
        <f t="shared" si="3"/>
        <v>12.1380651686775</v>
      </c>
      <c r="G28" s="47">
        <f t="shared" si="3"/>
        <v>161.19978105861048</v>
      </c>
      <c r="H28" s="124" t="s">
        <v>157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24" t="s">
        <v>157</v>
      </c>
    </row>
    <row r="30" spans="1:8" ht="12">
      <c r="A30" s="7" t="s">
        <v>8</v>
      </c>
      <c r="B30" s="18">
        <v>22.1620886566467</v>
      </c>
      <c r="C30" s="58">
        <v>7.03361911702961</v>
      </c>
      <c r="D30" s="58">
        <v>9.02944804516048</v>
      </c>
      <c r="E30" s="58">
        <v>4.03656906872458</v>
      </c>
      <c r="F30" s="58">
        <v>1.00278253424658</v>
      </c>
      <c r="G30" s="77">
        <f>SUM(B30:F30)</f>
        <v>43.26450742180795</v>
      </c>
      <c r="H30" s="124" t="s">
        <v>157</v>
      </c>
    </row>
    <row r="31" spans="1:8" ht="12">
      <c r="A31" s="7" t="s">
        <v>102</v>
      </c>
      <c r="B31" s="18">
        <v>8.09229208924952</v>
      </c>
      <c r="C31" s="58">
        <v>2.02307302231238</v>
      </c>
      <c r="D31" s="58">
        <v>9.08632064658649</v>
      </c>
      <c r="E31" s="58">
        <v>4.03739206771515</v>
      </c>
      <c r="F31" s="58">
        <v>0</v>
      </c>
      <c r="G31" s="77">
        <f>SUM(B31:F31)</f>
        <v>23.23907782586354</v>
      </c>
      <c r="H31" s="124" t="s">
        <v>157</v>
      </c>
    </row>
    <row r="32" spans="1:8" ht="12">
      <c r="A32" s="7" t="s">
        <v>103</v>
      </c>
      <c r="B32" s="18">
        <v>27.1294422567353</v>
      </c>
      <c r="C32" s="58">
        <v>5.03187357417192</v>
      </c>
      <c r="D32" s="58">
        <v>15.2262118642585</v>
      </c>
      <c r="E32" s="58">
        <v>10.0704803013752</v>
      </c>
      <c r="F32" s="58">
        <v>0</v>
      </c>
      <c r="G32" s="77">
        <f>SUM(B32:F32)</f>
        <v>57.45800799654092</v>
      </c>
      <c r="H32" s="124" t="s">
        <v>157</v>
      </c>
    </row>
    <row r="33" spans="1:8" ht="12">
      <c r="A33" s="7" t="s">
        <v>104</v>
      </c>
      <c r="B33" s="18">
        <v>0</v>
      </c>
      <c r="C33" s="58">
        <v>1.00368188512518</v>
      </c>
      <c r="D33" s="58">
        <v>2.0118518197657</v>
      </c>
      <c r="E33" s="58">
        <v>2.01633986928104</v>
      </c>
      <c r="F33" s="58">
        <v>1.00816993464052</v>
      </c>
      <c r="G33" s="77">
        <f>SUM(B33:F33)</f>
        <v>6.04004350881244</v>
      </c>
      <c r="H33" s="124" t="s">
        <v>157</v>
      </c>
    </row>
    <row r="34" spans="1:8" ht="12">
      <c r="A34" s="7" t="s">
        <v>18</v>
      </c>
      <c r="B34" s="18">
        <v>17.128801682827</v>
      </c>
      <c r="C34" s="58">
        <v>6.05575276087446</v>
      </c>
      <c r="D34" s="58">
        <v>6.04004350881244</v>
      </c>
      <c r="E34" s="58">
        <v>3.02715882415099</v>
      </c>
      <c r="F34" s="58">
        <v>6.05575276087446</v>
      </c>
      <c r="G34" s="77">
        <f>SUM(B34:F34)</f>
        <v>38.307509537539346</v>
      </c>
      <c r="H34" s="124" t="s">
        <v>157</v>
      </c>
    </row>
    <row r="35" spans="1:8" ht="12">
      <c r="A35" s="14" t="s">
        <v>9</v>
      </c>
      <c r="B35" s="19">
        <f aca="true" t="shared" si="4" ref="B35:G35">SUM(B30:B34)</f>
        <v>74.51262468545852</v>
      </c>
      <c r="C35" s="59">
        <f t="shared" si="4"/>
        <v>21.148000359513553</v>
      </c>
      <c r="D35" s="59">
        <f t="shared" si="4"/>
        <v>41.393875884583615</v>
      </c>
      <c r="E35" s="59">
        <f t="shared" si="4"/>
        <v>23.18794013124696</v>
      </c>
      <c r="F35" s="59">
        <f t="shared" si="4"/>
        <v>8.06670522976156</v>
      </c>
      <c r="G35" s="47">
        <f t="shared" si="4"/>
        <v>168.30914629056417</v>
      </c>
      <c r="H35" s="124" t="s">
        <v>157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24" t="s">
        <v>157</v>
      </c>
    </row>
    <row r="37" spans="1:8" ht="12">
      <c r="A37" s="7" t="s">
        <v>10</v>
      </c>
      <c r="B37" s="18">
        <v>193.034234976791</v>
      </c>
      <c r="C37" s="58">
        <v>225.262841339642</v>
      </c>
      <c r="D37" s="58">
        <v>58.9335621610607</v>
      </c>
      <c r="E37" s="58">
        <v>8.27855153203344</v>
      </c>
      <c r="F37" s="58">
        <v>75.8517404992621</v>
      </c>
      <c r="G37" s="77">
        <f>SUM(B37:F37)</f>
        <v>561.3609305087892</v>
      </c>
      <c r="H37" s="124" t="s">
        <v>157</v>
      </c>
    </row>
    <row r="38" spans="1:8" ht="12">
      <c r="A38" s="7" t="s">
        <v>12</v>
      </c>
      <c r="B38" s="18">
        <v>96.8509406687464</v>
      </c>
      <c r="C38" s="58">
        <v>38.7105758526777</v>
      </c>
      <c r="D38" s="58">
        <v>32.5862463459865</v>
      </c>
      <c r="E38" s="58">
        <v>58.3174886976142</v>
      </c>
      <c r="F38" s="58">
        <v>16.2909004250628</v>
      </c>
      <c r="G38" s="77">
        <f>SUM(B38:F38)</f>
        <v>242.7561519900876</v>
      </c>
      <c r="H38" s="124" t="s">
        <v>157</v>
      </c>
    </row>
    <row r="39" spans="1:8" ht="12">
      <c r="A39" s="68" t="s">
        <v>105</v>
      </c>
      <c r="B39" s="21">
        <f aca="true" t="shared" si="5" ref="B39:G39">SUM(B37:B38)</f>
        <v>289.8851756455374</v>
      </c>
      <c r="C39" s="78">
        <f t="shared" si="5"/>
        <v>263.9734171923197</v>
      </c>
      <c r="D39" s="78">
        <f t="shared" si="5"/>
        <v>91.5198085070472</v>
      </c>
      <c r="E39" s="78">
        <f t="shared" si="5"/>
        <v>66.59604022964764</v>
      </c>
      <c r="F39" s="78">
        <f t="shared" si="5"/>
        <v>92.14264092432491</v>
      </c>
      <c r="G39" s="79">
        <f t="shared" si="5"/>
        <v>804.1170824988768</v>
      </c>
      <c r="H39" s="124" t="s">
        <v>157</v>
      </c>
    </row>
    <row r="40" spans="1:8" ht="6" customHeight="1">
      <c r="A40" s="7"/>
      <c r="B40" s="18"/>
      <c r="C40" s="58"/>
      <c r="D40" s="58"/>
      <c r="E40" s="58"/>
      <c r="F40" s="58"/>
      <c r="G40" s="77"/>
      <c r="H40" s="124" t="s">
        <v>157</v>
      </c>
    </row>
    <row r="41" spans="1:8" ht="12">
      <c r="A41" s="68" t="s">
        <v>106</v>
      </c>
      <c r="B41" s="21">
        <v>122.784400162935</v>
      </c>
      <c r="C41" s="78">
        <v>376.904628971665</v>
      </c>
      <c r="D41" s="78">
        <v>307.759740213765</v>
      </c>
      <c r="E41" s="78">
        <v>216.387637877873</v>
      </c>
      <c r="F41" s="78">
        <v>57.2997018825486</v>
      </c>
      <c r="G41" s="79">
        <f>SUM(B41:F41)</f>
        <v>1081.1361091087865</v>
      </c>
      <c r="H41" s="124" t="s">
        <v>157</v>
      </c>
    </row>
    <row r="42" spans="1:8" ht="6" customHeight="1">
      <c r="A42" s="7"/>
      <c r="B42" s="18"/>
      <c r="C42" s="58"/>
      <c r="D42" s="58"/>
      <c r="E42" s="58"/>
      <c r="F42" s="58"/>
      <c r="G42" s="77"/>
      <c r="H42" s="124" t="s">
        <v>157</v>
      </c>
    </row>
    <row r="43" spans="1:8" ht="12">
      <c r="A43" s="68" t="s">
        <v>107</v>
      </c>
      <c r="B43" s="21">
        <v>127.680931452084</v>
      </c>
      <c r="C43" s="78">
        <v>104.22409985258</v>
      </c>
      <c r="D43" s="78">
        <v>35.7700805795674</v>
      </c>
      <c r="E43" s="78">
        <v>63.3913490701511</v>
      </c>
      <c r="F43" s="78">
        <v>33.4537506917086</v>
      </c>
      <c r="G43" s="79">
        <f>SUM(B43:F43)</f>
        <v>364.52021164609107</v>
      </c>
      <c r="H43" s="124" t="s">
        <v>157</v>
      </c>
    </row>
    <row r="44" spans="1:8" ht="6" customHeight="1">
      <c r="A44" s="68"/>
      <c r="B44" s="18"/>
      <c r="C44" s="58"/>
      <c r="D44" s="58"/>
      <c r="E44" s="58"/>
      <c r="F44" s="58"/>
      <c r="G44" s="77"/>
      <c r="H44" s="124" t="s">
        <v>157</v>
      </c>
    </row>
    <row r="45" spans="1:8" ht="12">
      <c r="A45" s="68" t="s">
        <v>108</v>
      </c>
      <c r="B45" s="21">
        <v>372.720230474475</v>
      </c>
      <c r="C45" s="78">
        <v>645.087563032739</v>
      </c>
      <c r="D45" s="78">
        <v>625.166587860017</v>
      </c>
      <c r="E45" s="78">
        <v>350.710770761223</v>
      </c>
      <c r="F45" s="78">
        <v>53.0752216580793</v>
      </c>
      <c r="G45" s="79">
        <v>2046.7603737865331</v>
      </c>
      <c r="H45" s="124" t="s">
        <v>157</v>
      </c>
    </row>
    <row r="46" spans="1:8" ht="6" customHeight="1">
      <c r="A46" s="68"/>
      <c r="B46" s="18"/>
      <c r="C46" s="58"/>
      <c r="D46" s="58"/>
      <c r="E46" s="58"/>
      <c r="F46" s="58"/>
      <c r="G46" s="77"/>
      <c r="H46" s="124" t="s">
        <v>157</v>
      </c>
    </row>
    <row r="47" spans="1:8" ht="12">
      <c r="A47" s="68" t="s">
        <v>109</v>
      </c>
      <c r="B47" s="21">
        <v>43.8337098984376</v>
      </c>
      <c r="C47" s="78">
        <v>21.6342478400226</v>
      </c>
      <c r="D47" s="78">
        <v>4.05116047982192</v>
      </c>
      <c r="E47" s="78">
        <v>21.4954937026188</v>
      </c>
      <c r="F47" s="78">
        <v>9.25417504608876</v>
      </c>
      <c r="G47" s="79">
        <f>SUM(B47:F47)</f>
        <v>100.26878696698968</v>
      </c>
      <c r="H47" s="124" t="s">
        <v>157</v>
      </c>
    </row>
    <row r="48" spans="1:8" ht="12">
      <c r="A48" s="14" t="s">
        <v>11</v>
      </c>
      <c r="B48" s="19">
        <f aca="true" t="shared" si="6" ref="B48:G48">B39+B41+B43+B45+B47</f>
        <v>956.9044476334691</v>
      </c>
      <c r="C48" s="59">
        <f t="shared" si="6"/>
        <v>1411.8239568893264</v>
      </c>
      <c r="D48" s="59">
        <f t="shared" si="6"/>
        <v>1064.2673776402185</v>
      </c>
      <c r="E48" s="59">
        <f t="shared" si="6"/>
        <v>718.5812916415135</v>
      </c>
      <c r="F48" s="59">
        <f t="shared" si="6"/>
        <v>245.22549020275017</v>
      </c>
      <c r="G48" s="47">
        <f t="shared" si="6"/>
        <v>4396.802564007277</v>
      </c>
      <c r="H48" s="124" t="s">
        <v>157</v>
      </c>
    </row>
    <row r="49" spans="1:8" ht="6" customHeight="1">
      <c r="A49" s="7"/>
      <c r="B49" s="18"/>
      <c r="C49" s="58"/>
      <c r="D49" s="58"/>
      <c r="E49" s="58"/>
      <c r="F49" s="58"/>
      <c r="G49" s="46"/>
      <c r="H49" s="124" t="s">
        <v>157</v>
      </c>
    </row>
    <row r="50" spans="1:8" ht="12">
      <c r="A50" s="14" t="s">
        <v>14</v>
      </c>
      <c r="B50" s="19">
        <v>0</v>
      </c>
      <c r="C50" s="59">
        <v>0</v>
      </c>
      <c r="D50" s="59">
        <v>0</v>
      </c>
      <c r="E50" s="59">
        <v>0</v>
      </c>
      <c r="F50" s="59"/>
      <c r="G50" s="47">
        <f>SUM(B50:F50)</f>
        <v>0</v>
      </c>
      <c r="H50" s="124" t="s">
        <v>157</v>
      </c>
    </row>
    <row r="51" spans="1:8" ht="6" customHeight="1">
      <c r="A51" s="7"/>
      <c r="B51" s="18"/>
      <c r="C51" s="58"/>
      <c r="D51" s="58"/>
      <c r="E51" s="58"/>
      <c r="F51" s="58"/>
      <c r="G51" s="46"/>
      <c r="H51" s="124"/>
    </row>
    <row r="52" spans="1:8" ht="13.5" thickBot="1">
      <c r="A52" s="8" t="s">
        <v>68</v>
      </c>
      <c r="B52" s="20">
        <f aca="true" t="shared" si="7" ref="B52:G52">B17+B24+B28+B35+B48+B50</f>
        <v>2777.316220941481</v>
      </c>
      <c r="C52" s="60">
        <f t="shared" si="7"/>
        <v>2812.580355827803</v>
      </c>
      <c r="D52" s="60">
        <f t="shared" si="7"/>
        <v>3088.3896324891048</v>
      </c>
      <c r="E52" s="60">
        <f t="shared" si="7"/>
        <v>1840.021044651296</v>
      </c>
      <c r="F52" s="60">
        <f t="shared" si="7"/>
        <v>777.9309622906653</v>
      </c>
      <c r="G52" s="48">
        <f t="shared" si="7"/>
        <v>11296.23821620035</v>
      </c>
      <c r="H52" s="124"/>
    </row>
    <row r="53" spans="2:7" ht="12">
      <c r="B53" s="3"/>
      <c r="C53" s="3"/>
      <c r="D53" s="3"/>
      <c r="E53" s="3"/>
      <c r="F53" s="3"/>
      <c r="G53" s="3"/>
    </row>
    <row r="54" ht="12">
      <c r="A54" s="2" t="s">
        <v>151</v>
      </c>
    </row>
    <row r="58" spans="2:5" ht="12.75"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61"/>
      <c r="C60" s="61"/>
      <c r="D60" s="61"/>
      <c r="E60" s="61"/>
    </row>
    <row r="61" spans="2:5" ht="12.75">
      <c r="B61" s="61"/>
      <c r="C61" s="61"/>
      <c r="D61" s="61"/>
      <c r="E61" s="61"/>
    </row>
    <row r="62" spans="2:5" ht="12.75">
      <c r="B62" s="61"/>
      <c r="C62" s="61"/>
      <c r="D62" s="61"/>
      <c r="E62" s="61"/>
    </row>
    <row r="63" spans="2:5" ht="12.75">
      <c r="B63" s="61"/>
      <c r="C63" s="61"/>
      <c r="D63" s="61"/>
      <c r="E63" s="61"/>
    </row>
    <row r="64" spans="2:5" ht="12.75">
      <c r="B64" s="61"/>
      <c r="C64" s="61"/>
      <c r="D64" s="61"/>
      <c r="E64" s="61"/>
    </row>
    <row r="65" spans="2:5" ht="12.75">
      <c r="B65" s="61"/>
      <c r="C65" s="61"/>
      <c r="D65" s="61"/>
      <c r="E65" s="61"/>
    </row>
    <row r="66" spans="2:5" ht="12.75">
      <c r="B66" s="61"/>
      <c r="C66" s="61"/>
      <c r="D66" s="61"/>
      <c r="E66" s="61"/>
    </row>
    <row r="67" spans="2:5" ht="12.75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2:5" ht="12.75"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61"/>
      <c r="C71" s="61"/>
      <c r="D71" s="61"/>
      <c r="E71" s="61"/>
    </row>
    <row r="72" spans="2:5" ht="12.75">
      <c r="B72" s="61"/>
      <c r="C72" s="61"/>
      <c r="D72" s="61"/>
      <c r="E72" s="61"/>
    </row>
    <row r="73" spans="2:5" ht="12.75">
      <c r="B73" s="61"/>
      <c r="C73" s="61"/>
      <c r="D73" s="61"/>
      <c r="E73" s="61"/>
    </row>
    <row r="74" spans="2:5" ht="12.75">
      <c r="B74" s="61"/>
      <c r="C74" s="61"/>
      <c r="D74" s="61"/>
      <c r="E74" s="61"/>
    </row>
    <row r="75" spans="2:5" ht="12.75">
      <c r="B75" s="61"/>
      <c r="C75" s="61"/>
      <c r="D75" s="61"/>
      <c r="E75" s="61"/>
    </row>
    <row r="76" spans="2:5" ht="12.75">
      <c r="B76" s="61"/>
      <c r="C76" s="61"/>
      <c r="D76" s="61"/>
      <c r="E76" s="61"/>
    </row>
    <row r="77" spans="2:5" ht="12.75">
      <c r="B77" s="61"/>
      <c r="C77" s="61"/>
      <c r="D77" s="61"/>
      <c r="E77" s="61"/>
    </row>
    <row r="78" spans="2:5" ht="12.75">
      <c r="B78" s="61"/>
      <c r="C78" s="61"/>
      <c r="D78" s="61"/>
      <c r="E78" s="61"/>
    </row>
    <row r="79" spans="2:5" ht="12.75">
      <c r="B79" s="61"/>
      <c r="C79" s="61"/>
      <c r="D79" s="61"/>
      <c r="E79" s="61"/>
    </row>
    <row r="80" spans="2:5" ht="12.75">
      <c r="B80" s="61"/>
      <c r="C80" s="61"/>
      <c r="D80" s="61"/>
      <c r="E80" s="61"/>
    </row>
    <row r="81" spans="2:5" ht="12.75">
      <c r="B81" s="61"/>
      <c r="C81" s="61"/>
      <c r="D81" s="61"/>
      <c r="E81" s="61"/>
    </row>
    <row r="82" spans="2:5" ht="12.75">
      <c r="B82" s="61"/>
      <c r="C82" s="61"/>
      <c r="D82" s="61"/>
      <c r="E82" s="61"/>
    </row>
    <row r="83" spans="2:5" ht="12.75">
      <c r="B83" s="61"/>
      <c r="C83" s="61"/>
      <c r="D83" s="61"/>
      <c r="E83" s="61"/>
    </row>
    <row r="84" spans="2:5" ht="12.75">
      <c r="B84" s="61"/>
      <c r="C84" s="61"/>
      <c r="D84" s="61"/>
      <c r="E84" s="61"/>
    </row>
    <row r="85" spans="2:5" ht="12.75">
      <c r="B85" s="61"/>
      <c r="C85" s="61"/>
      <c r="D85" s="61"/>
      <c r="E85" s="61"/>
    </row>
    <row r="86" spans="2:5" ht="12.75">
      <c r="B86" s="61"/>
      <c r="C86" s="61"/>
      <c r="D86" s="61"/>
      <c r="E86" s="61"/>
    </row>
    <row r="87" spans="2:5" ht="12.75">
      <c r="B87" s="61"/>
      <c r="C87" s="61"/>
      <c r="D87" s="61"/>
      <c r="E87" s="61"/>
    </row>
    <row r="88" spans="2:5" ht="12.75">
      <c r="B88" s="61"/>
      <c r="C88" s="61"/>
      <c r="D88" s="61"/>
      <c r="E88" s="61"/>
    </row>
    <row r="89" spans="2:5" ht="12.75">
      <c r="B89" s="61"/>
      <c r="C89" s="61"/>
      <c r="D89" s="61"/>
      <c r="E89" s="61"/>
    </row>
    <row r="90" spans="2:5" ht="12.75">
      <c r="B90" s="61"/>
      <c r="C90" s="61"/>
      <c r="D90" s="61"/>
      <c r="E90" s="61"/>
    </row>
    <row r="91" spans="2:5" ht="12.75">
      <c r="B91" s="61"/>
      <c r="C91" s="61"/>
      <c r="D91" s="61"/>
      <c r="E91" s="61"/>
    </row>
    <row r="92" spans="2:5" ht="12.75">
      <c r="B92" s="61"/>
      <c r="C92" s="61"/>
      <c r="D92" s="61"/>
      <c r="E92" s="61"/>
    </row>
    <row r="93" spans="2:5" ht="12.75">
      <c r="B93" s="61"/>
      <c r="C93" s="61"/>
      <c r="D93" s="61"/>
      <c r="E93" s="61"/>
    </row>
    <row r="94" spans="2:5" ht="12.75">
      <c r="B94" s="61"/>
      <c r="C94" s="61"/>
      <c r="D94" s="61"/>
      <c r="E94" s="61"/>
    </row>
    <row r="95" spans="2:5" ht="12.75">
      <c r="B95" s="61"/>
      <c r="C95" s="61"/>
      <c r="D95" s="61"/>
      <c r="E95" s="61"/>
    </row>
    <row r="96" spans="2:5" ht="12.75">
      <c r="B96" s="61"/>
      <c r="C96" s="61"/>
      <c r="D96" s="61"/>
      <c r="E96" s="61"/>
    </row>
    <row r="97" spans="2:5" ht="12.75">
      <c r="B97" s="61"/>
      <c r="C97" s="61"/>
      <c r="D97" s="61"/>
      <c r="E97" s="61"/>
    </row>
    <row r="98" spans="2:5" ht="12.75">
      <c r="B98" s="61"/>
      <c r="C98" s="61"/>
      <c r="D98" s="61"/>
      <c r="E98" s="61"/>
    </row>
    <row r="99" spans="2:5" ht="12.75">
      <c r="B99" s="61"/>
      <c r="C99" s="61"/>
      <c r="D99" s="61"/>
      <c r="E99" s="61"/>
    </row>
    <row r="100" spans="2:5" ht="12.75">
      <c r="B100" s="61"/>
      <c r="C100" s="61"/>
      <c r="D100" s="61"/>
      <c r="E100" s="61"/>
    </row>
    <row r="101" spans="2:5" ht="12.75">
      <c r="B101" s="61"/>
      <c r="C101" s="61"/>
      <c r="D101" s="61"/>
      <c r="E101" s="61"/>
    </row>
    <row r="102" spans="2:5" ht="12.75">
      <c r="B102" s="61"/>
      <c r="C102" s="61"/>
      <c r="D102" s="61"/>
      <c r="E102" s="61"/>
    </row>
    <row r="103" spans="2:5" ht="12.75">
      <c r="B103" s="61"/>
      <c r="C103" s="61"/>
      <c r="D103" s="61"/>
      <c r="E103" s="61"/>
    </row>
    <row r="104" spans="2:5" ht="12.75"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61"/>
      <c r="C106" s="61"/>
      <c r="D106" s="61"/>
      <c r="E106" s="61"/>
    </row>
    <row r="107" spans="2:5" ht="12.75">
      <c r="B107" s="61"/>
      <c r="C107" s="61"/>
      <c r="D107" s="61"/>
      <c r="E107" s="61"/>
    </row>
    <row r="108" spans="2:5" ht="12.75">
      <c r="B108" s="61"/>
      <c r="C108" s="61"/>
      <c r="D108" s="61"/>
      <c r="E108" s="61"/>
    </row>
    <row r="109" spans="2:5" ht="12.75">
      <c r="B109" s="61"/>
      <c r="C109" s="61"/>
      <c r="D109" s="61"/>
      <c r="E109" s="61"/>
    </row>
    <row r="110" spans="2:5" ht="12.75">
      <c r="B110" s="61"/>
      <c r="C110" s="61"/>
      <c r="D110" s="61"/>
      <c r="E110" s="61"/>
    </row>
    <row r="111" spans="2:5" ht="12.75">
      <c r="B111" s="61"/>
      <c r="C111" s="61"/>
      <c r="D111" s="61"/>
      <c r="E111" s="61"/>
    </row>
    <row r="112" spans="2:5" ht="12.75">
      <c r="B112" s="61"/>
      <c r="C112" s="61"/>
      <c r="D112" s="61"/>
      <c r="E112" s="61"/>
    </row>
    <row r="113" spans="2:5" ht="12.75">
      <c r="B113" s="61"/>
      <c r="C113" s="61"/>
      <c r="D113" s="61"/>
      <c r="E113" s="61"/>
    </row>
    <row r="114" spans="2:5" ht="12.75">
      <c r="B114" s="61"/>
      <c r="C114" s="61"/>
      <c r="D114" s="61"/>
      <c r="E114" s="61"/>
    </row>
    <row r="115" spans="2:5" ht="12.75">
      <c r="B115" s="61"/>
      <c r="C115" s="61"/>
      <c r="D115" s="61"/>
      <c r="E115" s="61"/>
    </row>
    <row r="116" spans="2:5" ht="12.75">
      <c r="B116" s="61"/>
      <c r="C116" s="61"/>
      <c r="D116" s="61"/>
      <c r="E116" s="61"/>
    </row>
    <row r="117" spans="2:5" ht="12.75">
      <c r="B117" s="61"/>
      <c r="C117" s="61"/>
      <c r="D117" s="61"/>
      <c r="E117" s="61"/>
    </row>
    <row r="118" spans="2:5" ht="12.75">
      <c r="B118" s="61"/>
      <c r="C118" s="61"/>
      <c r="D118" s="61"/>
      <c r="E118" s="61"/>
    </row>
    <row r="119" spans="2:5" ht="12.75">
      <c r="B119" s="61"/>
      <c r="C119" s="61"/>
      <c r="D119" s="61"/>
      <c r="E119" s="61"/>
    </row>
    <row r="120" spans="2:5" ht="12.75">
      <c r="B120" s="61"/>
      <c r="C120" s="61"/>
      <c r="D120" s="61"/>
      <c r="E120" s="61"/>
    </row>
    <row r="121" spans="2:5" ht="12.75">
      <c r="B121" s="61"/>
      <c r="C121" s="61"/>
      <c r="D121" s="61"/>
      <c r="E121" s="61"/>
    </row>
    <row r="122" spans="2:5" ht="12.75">
      <c r="B122" s="61"/>
      <c r="C122" s="61"/>
      <c r="D122" s="61"/>
      <c r="E122" s="61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OCTOBRE 2018</v>
      </c>
      <c r="C1" s="22"/>
    </row>
    <row r="2" spans="1:3" ht="15.75">
      <c r="A2" s="51" t="s">
        <v>88</v>
      </c>
      <c r="B2" s="51"/>
      <c r="C2" s="22"/>
    </row>
    <row r="3" spans="1:3" ht="15.75">
      <c r="A3" s="51" t="s">
        <v>89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17</v>
      </c>
      <c r="B6" s="127" t="s">
        <v>130</v>
      </c>
      <c r="C6" s="12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2">
      <c r="A9" s="23"/>
      <c r="B9" s="17" t="s">
        <v>51</v>
      </c>
      <c r="C9" s="45" t="s">
        <v>52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2">
      <c r="A12" s="7" t="s">
        <v>1</v>
      </c>
      <c r="B12" s="18">
        <v>3921.36448296641</v>
      </c>
      <c r="C12" s="66">
        <v>33.3</v>
      </c>
      <c r="D12" s="124"/>
    </row>
    <row r="13" spans="1:4" ht="12">
      <c r="A13" s="7" t="s">
        <v>95</v>
      </c>
      <c r="B13" s="18">
        <v>96.9824047875503</v>
      </c>
      <c r="C13" s="66">
        <v>16.4</v>
      </c>
      <c r="D13" s="124"/>
    </row>
    <row r="14" spans="1:4" ht="12">
      <c r="A14" s="7" t="s">
        <v>96</v>
      </c>
      <c r="B14" s="18">
        <v>121.062665344134</v>
      </c>
      <c r="C14" s="66">
        <v>12.9</v>
      </c>
      <c r="D14" s="124"/>
    </row>
    <row r="15" spans="1:4" ht="12">
      <c r="A15" s="7" t="s">
        <v>94</v>
      </c>
      <c r="B15" s="18">
        <v>84.8651993009396</v>
      </c>
      <c r="C15" s="66">
        <v>18.5</v>
      </c>
      <c r="D15" s="124"/>
    </row>
    <row r="16" spans="1:4" ht="12">
      <c r="A16" s="7" t="s">
        <v>97</v>
      </c>
      <c r="B16" s="18">
        <v>72.8130294079774</v>
      </c>
      <c r="C16" s="66">
        <v>13.6</v>
      </c>
      <c r="D16" s="124"/>
    </row>
    <row r="17" spans="1:4" ht="12">
      <c r="A17" s="7" t="s">
        <v>2</v>
      </c>
      <c r="B17" s="18">
        <v>230.028222454364</v>
      </c>
      <c r="C17" s="66">
        <v>16.3</v>
      </c>
      <c r="D17" s="124"/>
    </row>
    <row r="18" spans="1:4" ht="12">
      <c r="A18" s="14" t="s">
        <v>3</v>
      </c>
      <c r="B18" s="19">
        <v>4527.11600426137</v>
      </c>
      <c r="C18" s="67">
        <v>31</v>
      </c>
      <c r="D18" s="124"/>
    </row>
    <row r="19" spans="1:4" ht="6" customHeight="1">
      <c r="A19" s="7"/>
      <c r="B19" s="18"/>
      <c r="C19" s="46"/>
      <c r="D19" s="124"/>
    </row>
    <row r="20" spans="1:4" ht="12">
      <c r="A20" s="7" t="s">
        <v>4</v>
      </c>
      <c r="B20" s="18">
        <v>1488.77655915472</v>
      </c>
      <c r="C20" s="66">
        <v>8.1</v>
      </c>
      <c r="D20" s="124"/>
    </row>
    <row r="21" spans="1:4" ht="12">
      <c r="A21" s="7" t="s">
        <v>133</v>
      </c>
      <c r="B21" s="18">
        <v>66.5550591469266</v>
      </c>
      <c r="C21" s="66">
        <v>12.1</v>
      </c>
      <c r="D21" s="124"/>
    </row>
    <row r="22" spans="1:4" ht="12">
      <c r="A22" s="7" t="s">
        <v>98</v>
      </c>
      <c r="B22" s="18">
        <v>15.1034237905409</v>
      </c>
      <c r="C22" s="66">
        <v>15.2</v>
      </c>
      <c r="D22" s="124"/>
    </row>
    <row r="23" spans="1:4" ht="12">
      <c r="A23" s="7" t="s">
        <v>99</v>
      </c>
      <c r="B23" s="18">
        <v>36.3868425956259</v>
      </c>
      <c r="C23" s="66">
        <v>14</v>
      </c>
      <c r="D23" s="124"/>
    </row>
    <row r="24" spans="1:4" ht="12">
      <c r="A24" s="7" t="s">
        <v>5</v>
      </c>
      <c r="B24" s="18">
        <v>162.046368839063</v>
      </c>
      <c r="C24" s="66">
        <v>19</v>
      </c>
      <c r="D24" s="124"/>
    </row>
    <row r="25" spans="1:4" ht="12">
      <c r="A25" s="14" t="s">
        <v>6</v>
      </c>
      <c r="B25" s="19">
        <v>1768.86825352688</v>
      </c>
      <c r="C25" s="67">
        <v>9.5</v>
      </c>
      <c r="D25" s="124"/>
    </row>
    <row r="26" spans="1:4" ht="6" customHeight="1">
      <c r="A26" s="7"/>
      <c r="B26" s="18"/>
      <c r="C26" s="46"/>
      <c r="D26" s="124"/>
    </row>
    <row r="27" spans="1:4" ht="12" customHeight="1">
      <c r="A27" s="7" t="s">
        <v>100</v>
      </c>
      <c r="B27" s="18">
        <v>99.6063187403285</v>
      </c>
      <c r="C27" s="66">
        <v>13.3</v>
      </c>
      <c r="D27" s="124"/>
    </row>
    <row r="28" spans="1:4" ht="12" customHeight="1">
      <c r="A28" s="7" t="s">
        <v>101</v>
      </c>
      <c r="B28" s="18">
        <v>55.5084115303144</v>
      </c>
      <c r="C28" s="66">
        <v>17.9</v>
      </c>
      <c r="D28" s="124"/>
    </row>
    <row r="29" spans="1:4" ht="12">
      <c r="A29" s="14" t="s">
        <v>7</v>
      </c>
      <c r="B29" s="19">
        <v>155.114730270643</v>
      </c>
      <c r="C29" s="67">
        <v>14.9</v>
      </c>
      <c r="D29" s="124"/>
    </row>
    <row r="30" spans="1:4" ht="6" customHeight="1">
      <c r="A30" s="7"/>
      <c r="B30" s="18"/>
      <c r="C30" s="46"/>
      <c r="D30" s="124"/>
    </row>
    <row r="31" spans="1:4" ht="12">
      <c r="A31" s="7" t="s">
        <v>8</v>
      </c>
      <c r="B31" s="18">
        <v>42.2380846575803</v>
      </c>
      <c r="C31" s="66">
        <v>12.6</v>
      </c>
      <c r="D31" s="124"/>
    </row>
    <row r="32" spans="1:4" ht="12">
      <c r="A32" s="7" t="s">
        <v>102</v>
      </c>
      <c r="B32" s="18">
        <v>22.2275413147074</v>
      </c>
      <c r="C32" s="66">
        <v>19.8</v>
      </c>
      <c r="D32" s="124"/>
    </row>
    <row r="33" spans="1:4" ht="12">
      <c r="A33" s="7" t="s">
        <v>103</v>
      </c>
      <c r="B33" s="18">
        <v>57.4580079965409</v>
      </c>
      <c r="C33" s="66">
        <v>25.2</v>
      </c>
      <c r="D33" s="124"/>
    </row>
    <row r="34" spans="1:4" ht="12">
      <c r="A34" s="7" t="s">
        <v>104</v>
      </c>
      <c r="B34" s="18">
        <v>6.04004350881244</v>
      </c>
      <c r="C34" s="66">
        <v>24.7</v>
      </c>
      <c r="D34" s="124"/>
    </row>
    <row r="35" spans="1:4" ht="12">
      <c r="A35" s="7" t="s">
        <v>18</v>
      </c>
      <c r="B35" s="18">
        <v>35.2796331571022</v>
      </c>
      <c r="C35" s="66">
        <v>21.8</v>
      </c>
      <c r="D35" s="124"/>
    </row>
    <row r="36" spans="1:4" ht="12">
      <c r="A36" s="14" t="s">
        <v>9</v>
      </c>
      <c r="B36" s="19">
        <v>163.243310634743</v>
      </c>
      <c r="C36" s="67">
        <v>20.5</v>
      </c>
      <c r="D36" s="124"/>
    </row>
    <row r="37" spans="1:4" ht="6" customHeight="1">
      <c r="A37" s="7"/>
      <c r="B37" s="18"/>
      <c r="C37" s="82"/>
      <c r="D37" s="124"/>
    </row>
    <row r="38" spans="1:4" ht="12">
      <c r="A38" s="7" t="s">
        <v>10</v>
      </c>
      <c r="B38" s="18">
        <v>449.230108245407</v>
      </c>
      <c r="C38" s="66">
        <v>17.2</v>
      </c>
      <c r="D38" s="124"/>
    </row>
    <row r="39" spans="1:4" ht="12">
      <c r="A39" s="7" t="s">
        <v>12</v>
      </c>
      <c r="B39" s="18">
        <v>227.45698591783</v>
      </c>
      <c r="C39" s="66">
        <v>18.7</v>
      </c>
      <c r="D39" s="124"/>
    </row>
    <row r="40" spans="1:4" ht="12">
      <c r="A40" s="68" t="s">
        <v>105</v>
      </c>
      <c r="B40" s="21">
        <v>676.687094163237</v>
      </c>
      <c r="C40" s="83">
        <v>17.7</v>
      </c>
      <c r="D40" s="124"/>
    </row>
    <row r="41" spans="1:4" ht="3.75" customHeight="1">
      <c r="A41" s="7"/>
      <c r="B41" s="18"/>
      <c r="C41" s="66"/>
      <c r="D41" s="124"/>
    </row>
    <row r="42" spans="1:4" ht="12">
      <c r="A42" s="68" t="s">
        <v>106</v>
      </c>
      <c r="B42" s="21">
        <v>1043.94015800776</v>
      </c>
      <c r="C42" s="83">
        <v>9.3</v>
      </c>
      <c r="D42" s="124"/>
    </row>
    <row r="43" spans="1:4" ht="3.75" customHeight="1">
      <c r="A43" s="68"/>
      <c r="B43" s="18"/>
      <c r="C43" s="83"/>
      <c r="D43" s="124"/>
    </row>
    <row r="44" spans="1:4" ht="12">
      <c r="A44" s="68" t="s">
        <v>107</v>
      </c>
      <c r="B44" s="21">
        <v>328.975988293753</v>
      </c>
      <c r="C44" s="83">
        <v>17.7</v>
      </c>
      <c r="D44" s="124"/>
    </row>
    <row r="45" spans="1:4" ht="3.75" customHeight="1">
      <c r="A45" s="68"/>
      <c r="B45" s="18"/>
      <c r="C45" s="83"/>
      <c r="D45" s="124"/>
    </row>
    <row r="46" spans="1:4" ht="12">
      <c r="A46" s="68" t="s">
        <v>108</v>
      </c>
      <c r="B46" s="21">
        <v>2001.56904682315</v>
      </c>
      <c r="C46" s="83">
        <v>8.6</v>
      </c>
      <c r="D46" s="124"/>
    </row>
    <row r="47" spans="1:4" ht="3.75" customHeight="1">
      <c r="A47" s="68"/>
      <c r="B47" s="18"/>
      <c r="C47" s="83"/>
      <c r="D47" s="124"/>
    </row>
    <row r="48" spans="1:4" ht="12">
      <c r="A48" s="68" t="s">
        <v>109</v>
      </c>
      <c r="B48" s="21">
        <v>92.0724899960128</v>
      </c>
      <c r="C48" s="83">
        <v>13.6</v>
      </c>
      <c r="D48" s="124"/>
    </row>
    <row r="49" spans="1:4" ht="12">
      <c r="A49" s="14" t="s">
        <v>11</v>
      </c>
      <c r="B49" s="19">
        <v>4143.24477728391</v>
      </c>
      <c r="C49" s="67">
        <v>11.1</v>
      </c>
      <c r="D49" s="124"/>
    </row>
    <row r="50" spans="1:4" ht="6" customHeight="1">
      <c r="A50" s="7"/>
      <c r="B50" s="18"/>
      <c r="C50" s="46"/>
      <c r="D50" s="124"/>
    </row>
    <row r="51" spans="1:4" ht="12">
      <c r="A51" s="14" t="s">
        <v>14</v>
      </c>
      <c r="B51" s="19"/>
      <c r="C51" s="67"/>
      <c r="D51" s="124"/>
    </row>
    <row r="52" spans="1:4" ht="6" customHeight="1">
      <c r="A52" s="7"/>
      <c r="B52" s="18"/>
      <c r="C52" s="46"/>
      <c r="D52" s="124"/>
    </row>
    <row r="53" spans="1:4" ht="13.5" thickBot="1">
      <c r="A53" s="8" t="s">
        <v>35</v>
      </c>
      <c r="B53" s="34">
        <v>10757.5870759775</v>
      </c>
      <c r="C53" s="84">
        <v>19.4</v>
      </c>
      <c r="D53" s="124"/>
    </row>
    <row r="55" ht="12">
      <c r="A55" s="2" t="s">
        <v>151</v>
      </c>
    </row>
    <row r="56" ht="12">
      <c r="A56" s="1" t="s">
        <v>131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ht="12">
      <c r="A1" s="125" t="str">
        <f>Sommaire!A1</f>
        <v>OCTOBRE 2018</v>
      </c>
    </row>
    <row r="2" spans="1:3" ht="12.75">
      <c r="A2" s="51" t="s">
        <v>140</v>
      </c>
      <c r="B2" s="51"/>
      <c r="C2" s="51"/>
    </row>
    <row r="3" ht="12.75" thickBot="1"/>
    <row r="4" spans="1:3" ht="6" customHeight="1">
      <c r="A4" s="6"/>
      <c r="B4" s="86"/>
      <c r="C4" s="5"/>
    </row>
    <row r="5" spans="1:3" ht="12">
      <c r="A5" s="23" t="s">
        <v>78</v>
      </c>
      <c r="B5" s="112" t="s">
        <v>147</v>
      </c>
      <c r="C5" s="11"/>
    </row>
    <row r="6" spans="1:3" ht="6" customHeight="1">
      <c r="A6" s="23"/>
      <c r="B6" s="113"/>
      <c r="C6" s="111"/>
    </row>
    <row r="7" spans="1:3" ht="6" customHeight="1">
      <c r="A7" s="23"/>
      <c r="B7" s="116"/>
      <c r="C7" s="114"/>
    </row>
    <row r="8" spans="1:3" ht="12">
      <c r="A8" s="23"/>
      <c r="B8" s="73" t="s">
        <v>51</v>
      </c>
      <c r="C8" s="11" t="s">
        <v>145</v>
      </c>
    </row>
    <row r="9" spans="1:3" ht="6" customHeight="1">
      <c r="A9" s="9"/>
      <c r="B9" s="117"/>
      <c r="C9" s="115"/>
    </row>
    <row r="10" spans="1:3" ht="6" customHeight="1">
      <c r="A10" s="7"/>
      <c r="B10" s="73"/>
      <c r="C10" s="11"/>
    </row>
    <row r="11" spans="1:4" ht="12">
      <c r="A11" s="7" t="s">
        <v>1</v>
      </c>
      <c r="B11" s="75">
        <v>2862.83081379905</v>
      </c>
      <c r="C11" s="120">
        <f aca="true" t="shared" si="0" ref="C11:C17">IF(B$58=0,0,(B11/B$58)*100)</f>
        <v>24.11524292205772</v>
      </c>
      <c r="D11" s="124"/>
    </row>
    <row r="12" spans="1:4" ht="12">
      <c r="A12" s="7" t="s">
        <v>95</v>
      </c>
      <c r="B12" s="75">
        <v>8.08353811233991</v>
      </c>
      <c r="C12" s="120">
        <f t="shared" si="0"/>
        <v>0.06809221289263098</v>
      </c>
      <c r="D12" s="124"/>
    </row>
    <row r="13" spans="1:4" ht="12">
      <c r="A13" s="7" t="s">
        <v>96</v>
      </c>
      <c r="B13" s="75">
        <v>27.2859262612108</v>
      </c>
      <c r="C13" s="120">
        <f t="shared" si="0"/>
        <v>0.2298447875336583</v>
      </c>
      <c r="D13" s="124"/>
    </row>
    <row r="14" spans="1:4" ht="12">
      <c r="A14" s="7" t="s">
        <v>94</v>
      </c>
      <c r="B14" s="75">
        <v>13.114958737392</v>
      </c>
      <c r="C14" s="120">
        <f t="shared" si="0"/>
        <v>0.11047471416771311</v>
      </c>
      <c r="D14" s="124"/>
    </row>
    <row r="15" spans="1:4" ht="12">
      <c r="A15" s="7" t="s">
        <v>97</v>
      </c>
      <c r="B15" s="75">
        <v>11.0940883335503</v>
      </c>
      <c r="C15" s="120">
        <f t="shared" si="0"/>
        <v>0.09345177992104398</v>
      </c>
      <c r="D15" s="124"/>
    </row>
    <row r="16" spans="1:4" ht="12">
      <c r="A16" s="7" t="s">
        <v>2</v>
      </c>
      <c r="B16" s="75">
        <v>91.8478224058792</v>
      </c>
      <c r="C16" s="120">
        <f t="shared" si="0"/>
        <v>0.7736861495634528</v>
      </c>
      <c r="D16" s="124"/>
    </row>
    <row r="17" spans="1:4" ht="12">
      <c r="A17" s="14" t="s">
        <v>3</v>
      </c>
      <c r="B17" s="118">
        <f>SUM(B11:B16)</f>
        <v>3014.2571476494218</v>
      </c>
      <c r="C17" s="121">
        <f t="shared" si="0"/>
        <v>25.390792566136223</v>
      </c>
      <c r="D17" s="124"/>
    </row>
    <row r="18" spans="1:4" ht="6" customHeight="1">
      <c r="A18" s="7"/>
      <c r="B18" s="75"/>
      <c r="C18" s="28"/>
      <c r="D18" s="124"/>
    </row>
    <row r="19" spans="1:4" ht="12">
      <c r="A19" s="7" t="s">
        <v>133</v>
      </c>
      <c r="B19" s="75">
        <v>31.109906154488</v>
      </c>
      <c r="C19" s="120">
        <f aca="true" t="shared" si="1" ref="C19:C28">IF(B$58=0,0,(B19/B$58)*100)</f>
        <v>0.2620563326976112</v>
      </c>
      <c r="D19" s="124"/>
    </row>
    <row r="20" spans="1:4" ht="12">
      <c r="A20" s="7" t="s">
        <v>98</v>
      </c>
      <c r="B20" s="75">
        <v>19.1548367236113</v>
      </c>
      <c r="C20" s="120">
        <f t="shared" si="1"/>
        <v>0.16135202209496075</v>
      </c>
      <c r="D20" s="124"/>
    </row>
    <row r="21" spans="1:4" ht="12">
      <c r="A21" s="7" t="s">
        <v>134</v>
      </c>
      <c r="B21" s="75">
        <v>7.04361919696846</v>
      </c>
      <c r="C21" s="120">
        <f t="shared" si="1"/>
        <v>0.05933238777738208</v>
      </c>
      <c r="D21" s="124"/>
    </row>
    <row r="22" spans="1:4" ht="12">
      <c r="A22" s="7" t="s">
        <v>135</v>
      </c>
      <c r="B22" s="75">
        <v>139.231405372295</v>
      </c>
      <c r="C22" s="120">
        <f t="shared" si="1"/>
        <v>1.1728248650770832</v>
      </c>
      <c r="D22" s="124"/>
    </row>
    <row r="23" spans="1:4" ht="12">
      <c r="A23" s="7" t="s">
        <v>4</v>
      </c>
      <c r="B23" s="75">
        <v>358.020774491126</v>
      </c>
      <c r="C23" s="120">
        <f t="shared" si="1"/>
        <v>3.0158114501148368</v>
      </c>
      <c r="D23" s="124"/>
    </row>
    <row r="24" spans="1:4" ht="12">
      <c r="A24" s="7" t="s">
        <v>136</v>
      </c>
      <c r="B24" s="75">
        <v>38.1116097634616</v>
      </c>
      <c r="C24" s="120">
        <f t="shared" si="1"/>
        <v>0.3210356417733652</v>
      </c>
      <c r="D24" s="124"/>
    </row>
    <row r="25" spans="1:4" ht="12">
      <c r="A25" s="7" t="s">
        <v>137</v>
      </c>
      <c r="B25" s="75">
        <v>118.367402478985</v>
      </c>
      <c r="C25" s="120">
        <f t="shared" si="1"/>
        <v>0.9970755697734583</v>
      </c>
      <c r="D25" s="124"/>
    </row>
    <row r="26" spans="1:4" ht="12">
      <c r="A26" s="7" t="s">
        <v>138</v>
      </c>
      <c r="B26" s="75">
        <v>61.457824530022</v>
      </c>
      <c r="C26" s="120">
        <f t="shared" si="1"/>
        <v>0.5176940114165997</v>
      </c>
      <c r="D26" s="124"/>
    </row>
    <row r="27" spans="1:4" ht="12">
      <c r="A27" s="7" t="s">
        <v>5</v>
      </c>
      <c r="B27" s="75">
        <v>83.5972463014767</v>
      </c>
      <c r="C27" s="120">
        <f t="shared" si="1"/>
        <v>0.7041868812009751</v>
      </c>
      <c r="D27" s="124"/>
    </row>
    <row r="28" spans="1:4" ht="12">
      <c r="A28" s="14" t="s">
        <v>6</v>
      </c>
      <c r="B28" s="118">
        <f>SUM(B19:B27)</f>
        <v>856.0946250124341</v>
      </c>
      <c r="C28" s="121">
        <f t="shared" si="1"/>
        <v>7.211369161926272</v>
      </c>
      <c r="D28" s="124"/>
    </row>
    <row r="29" spans="1:4" ht="6" customHeight="1">
      <c r="A29" s="7"/>
      <c r="B29" s="75"/>
      <c r="C29" s="28"/>
      <c r="D29" s="124"/>
    </row>
    <row r="30" spans="1:4" ht="12" customHeight="1">
      <c r="A30" s="7" t="s">
        <v>100</v>
      </c>
      <c r="B30" s="75">
        <v>84.4382884819882</v>
      </c>
      <c r="C30" s="120">
        <f>IF(B$58=0,0,(B30/B$58)*100)</f>
        <v>0.7112714551104675</v>
      </c>
      <c r="D30" s="124"/>
    </row>
    <row r="31" spans="1:4" ht="12" customHeight="1">
      <c r="A31" s="7" t="s">
        <v>101</v>
      </c>
      <c r="B31" s="75">
        <v>33.2639795998866</v>
      </c>
      <c r="C31" s="120">
        <f>IF(B$58=0,0,(B31/B$58)*100)</f>
        <v>0.28020131149180244</v>
      </c>
      <c r="D31" s="124"/>
    </row>
    <row r="32" spans="1:4" ht="12">
      <c r="A32" s="14" t="s">
        <v>7</v>
      </c>
      <c r="B32" s="118">
        <f>SUM(B30:B31)</f>
        <v>117.70226808187479</v>
      </c>
      <c r="C32" s="121">
        <f>IF(B$58=0,0,(B32/B$58)*100)</f>
        <v>0.9914727666022699</v>
      </c>
      <c r="D32" s="124"/>
    </row>
    <row r="33" spans="1:4" ht="6" customHeight="1">
      <c r="A33" s="7"/>
      <c r="B33" s="75"/>
      <c r="C33" s="28"/>
      <c r="D33" s="124"/>
    </row>
    <row r="34" spans="1:4" ht="12">
      <c r="A34" s="7" t="s">
        <v>8</v>
      </c>
      <c r="B34" s="75">
        <v>58.42352081572</v>
      </c>
      <c r="C34" s="120">
        <f aca="true" t="shared" si="2" ref="C34:C39">IF(B$58=0,0,(B34/B$58)*100)</f>
        <v>0.492134355282889</v>
      </c>
      <c r="D34" s="124"/>
    </row>
    <row r="35" spans="1:4" ht="12">
      <c r="A35" s="7" t="s">
        <v>102</v>
      </c>
      <c r="B35" s="75">
        <v>9.0950746234961</v>
      </c>
      <c r="C35" s="120">
        <f t="shared" si="2"/>
        <v>0.0766129569664631</v>
      </c>
      <c r="D35" s="124"/>
    </row>
    <row r="36" spans="1:4" ht="12">
      <c r="A36" s="7" t="s">
        <v>103</v>
      </c>
      <c r="B36" s="75">
        <v>68.5066905029945</v>
      </c>
      <c r="C36" s="120">
        <f t="shared" si="2"/>
        <v>0.577070595755401</v>
      </c>
      <c r="D36" s="124"/>
    </row>
    <row r="37" spans="1:4" ht="12">
      <c r="A37" s="7" t="s">
        <v>104</v>
      </c>
      <c r="B37" s="75">
        <v>30.2316338906696</v>
      </c>
      <c r="C37" s="120">
        <f t="shared" si="2"/>
        <v>0.2546581487422065</v>
      </c>
      <c r="D37" s="124"/>
    </row>
    <row r="38" spans="1:4" ht="12">
      <c r="A38" s="7" t="s">
        <v>18</v>
      </c>
      <c r="B38" s="75">
        <v>33.2319569866868</v>
      </c>
      <c r="C38" s="120">
        <f t="shared" si="2"/>
        <v>0.27993156691151144</v>
      </c>
      <c r="D38" s="124"/>
    </row>
    <row r="39" spans="1:4" ht="12">
      <c r="A39" s="14" t="s">
        <v>9</v>
      </c>
      <c r="B39" s="118">
        <f>SUM(B34:B38)</f>
        <v>199.488876819567</v>
      </c>
      <c r="C39" s="121">
        <f t="shared" si="2"/>
        <v>1.680407623658471</v>
      </c>
      <c r="D39" s="124"/>
    </row>
    <row r="40" spans="1:4" ht="6" customHeight="1">
      <c r="A40" s="7"/>
      <c r="B40" s="75"/>
      <c r="C40" s="28"/>
      <c r="D40" s="124"/>
    </row>
    <row r="41" spans="1:4" ht="12">
      <c r="A41" s="7" t="s">
        <v>10</v>
      </c>
      <c r="B41" s="75">
        <v>595.945238672007</v>
      </c>
      <c r="C41" s="120">
        <f>IF(B$58=0,0,(B41/B$58)*100)</f>
        <v>5.019983762067989</v>
      </c>
      <c r="D41" s="124"/>
    </row>
    <row r="42" spans="1:4" ht="12">
      <c r="A42" s="7" t="s">
        <v>12</v>
      </c>
      <c r="B42" s="75">
        <v>502.5312772713</v>
      </c>
      <c r="C42" s="120">
        <f>IF(B$58=0,0,(B42/B$58)*100)</f>
        <v>4.233105138074005</v>
      </c>
      <c r="D42" s="124"/>
    </row>
    <row r="43" spans="1:4" ht="12">
      <c r="A43" s="68" t="s">
        <v>105</v>
      </c>
      <c r="B43" s="119">
        <f>SUM(B41:B42)</f>
        <v>1098.476515943307</v>
      </c>
      <c r="C43" s="122">
        <f>IF(B$58=0,0,(B43/B$58)*100)</f>
        <v>9.253088900141995</v>
      </c>
      <c r="D43" s="124"/>
    </row>
    <row r="44" spans="1:4" ht="3.75" customHeight="1">
      <c r="A44" s="7"/>
      <c r="B44" s="75"/>
      <c r="C44" s="28"/>
      <c r="D44" s="124"/>
    </row>
    <row r="45" spans="1:4" ht="12">
      <c r="A45" s="68" t="s">
        <v>139</v>
      </c>
      <c r="B45" s="119">
        <v>98.8905137200386</v>
      </c>
      <c r="C45" s="122">
        <f>IF(B$58=0,0,(B45/B$58)*100)</f>
        <v>0.8330107212592013</v>
      </c>
      <c r="D45" s="124"/>
    </row>
    <row r="46" spans="1:4" ht="3.75" customHeight="1">
      <c r="A46" s="68"/>
      <c r="B46" s="75"/>
      <c r="C46" s="28"/>
      <c r="D46" s="124"/>
    </row>
    <row r="47" spans="1:4" ht="12">
      <c r="A47" s="68" t="s">
        <v>106</v>
      </c>
      <c r="B47" s="119">
        <v>1419.43960867151</v>
      </c>
      <c r="C47" s="122">
        <f>IF(B$58=0,0,(B47/B$58)*100)</f>
        <v>11.956742540045445</v>
      </c>
      <c r="D47" s="124"/>
    </row>
    <row r="48" spans="1:4" ht="3.75" customHeight="1">
      <c r="A48" s="68"/>
      <c r="B48" s="75"/>
      <c r="C48" s="28"/>
      <c r="D48" s="124"/>
    </row>
    <row r="49" spans="1:4" ht="12">
      <c r="A49" s="68" t="s">
        <v>107</v>
      </c>
      <c r="B49" s="119">
        <v>1410.96838748048</v>
      </c>
      <c r="C49" s="122">
        <f>IF(B$58=0,0,(B49/B$58)*100)</f>
        <v>11.885384653339914</v>
      </c>
      <c r="D49" s="124"/>
    </row>
    <row r="50" spans="1:4" ht="3.75" customHeight="1">
      <c r="A50" s="68"/>
      <c r="B50" s="75"/>
      <c r="C50" s="28"/>
      <c r="D50" s="124"/>
    </row>
    <row r="51" spans="1:4" ht="12">
      <c r="A51" s="68" t="s">
        <v>108</v>
      </c>
      <c r="B51" s="119">
        <v>3639.00591902625</v>
      </c>
      <c r="C51" s="122">
        <f>IF(B$58=0,0,(B51/B$58)*100)</f>
        <v>30.653404773043547</v>
      </c>
      <c r="D51" s="124"/>
    </row>
    <row r="52" spans="1:4" ht="3.75" customHeight="1">
      <c r="A52" s="68"/>
      <c r="B52" s="75"/>
      <c r="C52" s="28"/>
      <c r="D52" s="124"/>
    </row>
    <row r="53" spans="1:4" ht="12">
      <c r="A53" s="68" t="s">
        <v>109</v>
      </c>
      <c r="B53" s="119">
        <v>17.133634631053</v>
      </c>
      <c r="C53" s="122">
        <f>IF(B$58=0,0,(B53/B$58)*100)</f>
        <v>0.14432629384665632</v>
      </c>
      <c r="D53" s="124"/>
    </row>
    <row r="54" spans="1:4" ht="12">
      <c r="A54" s="14" t="s">
        <v>11</v>
      </c>
      <c r="B54" s="118">
        <f>B43+B45+B47+B49+B51+B53</f>
        <v>7683.914579472639</v>
      </c>
      <c r="C54" s="121">
        <f>IF(B$58=0,0,(B54/B$58)*100)</f>
        <v>64.72595788167676</v>
      </c>
      <c r="D54" s="124"/>
    </row>
    <row r="55" spans="1:4" ht="6" customHeight="1">
      <c r="A55" s="7"/>
      <c r="B55" s="75"/>
      <c r="C55" s="28"/>
      <c r="D55" s="124"/>
    </row>
    <row r="56" spans="1:4" ht="12">
      <c r="A56" s="14" t="s">
        <v>14</v>
      </c>
      <c r="B56" s="118"/>
      <c r="C56" s="121">
        <f>IF(B$58=0,0,(B56/B$58)*100)</f>
        <v>0</v>
      </c>
      <c r="D56" s="124"/>
    </row>
    <row r="57" spans="1:4" ht="6" customHeight="1">
      <c r="A57" s="7"/>
      <c r="B57" s="75"/>
      <c r="C57" s="28"/>
      <c r="D57" s="124"/>
    </row>
    <row r="58" spans="1:4" ht="13.5" thickBot="1">
      <c r="A58" s="8" t="s">
        <v>35</v>
      </c>
      <c r="B58" s="76">
        <f>B17+B28+B32+B39+B54+B56</f>
        <v>11871.457497035937</v>
      </c>
      <c r="C58" s="123">
        <f>IF(B$58=0,0,(B58/B$58)*100)</f>
        <v>100</v>
      </c>
      <c r="D58" s="124"/>
    </row>
    <row r="59" spans="4:7" ht="12.75">
      <c r="D59" s="61"/>
      <c r="E59" s="61"/>
      <c r="F59" s="64"/>
      <c r="G59" s="61"/>
    </row>
    <row r="60" spans="4:7" ht="12.75">
      <c r="D60" s="61"/>
      <c r="E60" s="61"/>
      <c r="F60" s="64"/>
      <c r="G60" s="61"/>
    </row>
    <row r="61" spans="4:7" ht="12.75"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printOptions horizontalCentered="1"/>
  <pageMargins left="0.7874015748031497" right="0.7874015748031497" top="0.3937007874015748" bottom="0.83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OCTOBRE 2018</v>
      </c>
      <c r="C1" s="22"/>
    </row>
    <row r="2" spans="1:3" ht="15.75">
      <c r="A2" s="51" t="s">
        <v>90</v>
      </c>
      <c r="B2" s="51"/>
      <c r="C2" s="22"/>
    </row>
    <row r="3" spans="1:3" ht="15.75">
      <c r="A3" s="51" t="s">
        <v>91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78</v>
      </c>
      <c r="B6" s="127" t="s">
        <v>142</v>
      </c>
      <c r="C6" s="128"/>
    </row>
    <row r="7" spans="1:3" ht="6" customHeight="1">
      <c r="A7" s="23"/>
      <c r="B7" s="44"/>
      <c r="C7" s="41"/>
    </row>
    <row r="8" spans="1:3" ht="12">
      <c r="A8" s="23"/>
      <c r="B8" s="17" t="s">
        <v>51</v>
      </c>
      <c r="C8" s="45" t="s">
        <v>52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2">
      <c r="A11" s="7" t="s">
        <v>1</v>
      </c>
      <c r="B11" s="18">
        <v>2390.0539182604</v>
      </c>
      <c r="C11" s="66">
        <v>55</v>
      </c>
      <c r="D11" s="124"/>
    </row>
    <row r="12" spans="1:4" ht="12">
      <c r="A12" s="7" t="s">
        <v>95</v>
      </c>
      <c r="B12" s="18">
        <v>5.05768255578095</v>
      </c>
      <c r="C12" s="66">
        <v>51</v>
      </c>
      <c r="D12" s="124"/>
    </row>
    <row r="13" spans="1:4" ht="12">
      <c r="A13" s="7" t="s">
        <v>96</v>
      </c>
      <c r="B13" s="18">
        <v>23.2465133696174</v>
      </c>
      <c r="C13" s="66">
        <v>57</v>
      </c>
      <c r="D13" s="124"/>
    </row>
    <row r="14" spans="1:4" ht="12">
      <c r="A14" s="7" t="s">
        <v>94</v>
      </c>
      <c r="B14" s="18">
        <v>10.0978571577427</v>
      </c>
      <c r="C14" s="66">
        <v>45</v>
      </c>
      <c r="D14" s="124"/>
    </row>
    <row r="15" spans="1:4" ht="12">
      <c r="A15" s="7" t="s">
        <v>97</v>
      </c>
      <c r="B15" s="18">
        <v>11.0940883335503</v>
      </c>
      <c r="C15" s="66">
        <v>96</v>
      </c>
      <c r="D15" s="124"/>
    </row>
    <row r="16" spans="1:4" ht="12">
      <c r="A16" s="7" t="s">
        <v>2</v>
      </c>
      <c r="B16" s="18">
        <v>78.709968314274</v>
      </c>
      <c r="C16" s="66">
        <v>35</v>
      </c>
      <c r="D16" s="124"/>
    </row>
    <row r="17" spans="1:4" ht="12">
      <c r="A17" s="14" t="s">
        <v>3</v>
      </c>
      <c r="B17" s="19">
        <v>2518.26002799137</v>
      </c>
      <c r="C17" s="67">
        <v>54</v>
      </c>
      <c r="D17" s="124"/>
    </row>
    <row r="18" spans="1:4" ht="6" customHeight="1">
      <c r="A18" s="7"/>
      <c r="B18" s="18"/>
      <c r="C18" s="46"/>
      <c r="D18" s="124"/>
    </row>
    <row r="19" spans="1:4" ht="12">
      <c r="A19" s="7" t="s">
        <v>133</v>
      </c>
      <c r="B19" s="18">
        <v>29.1030378184028</v>
      </c>
      <c r="C19" s="66">
        <v>38</v>
      </c>
      <c r="D19" s="124"/>
    </row>
    <row r="20" spans="1:4" ht="12">
      <c r="A20" s="7" t="s">
        <v>98</v>
      </c>
      <c r="B20" s="18">
        <v>15.1329317858371</v>
      </c>
      <c r="C20" s="66">
        <v>26</v>
      </c>
      <c r="D20" s="124"/>
    </row>
    <row r="21" spans="1:4" ht="12">
      <c r="A21" s="7" t="s">
        <v>134</v>
      </c>
      <c r="B21" s="18">
        <v>6.04834453660225</v>
      </c>
      <c r="C21" s="66">
        <v>80</v>
      </c>
      <c r="D21" s="124"/>
    </row>
    <row r="22" spans="1:4" ht="12">
      <c r="A22" s="7" t="s">
        <v>135</v>
      </c>
      <c r="B22" s="18">
        <v>121.16213963821</v>
      </c>
      <c r="C22" s="66">
        <v>28</v>
      </c>
      <c r="D22" s="124"/>
    </row>
    <row r="23" spans="1:4" ht="12">
      <c r="A23" s="7" t="s">
        <v>4</v>
      </c>
      <c r="B23" s="18">
        <v>309.463367952586</v>
      </c>
      <c r="C23" s="66">
        <v>26</v>
      </c>
      <c r="D23" s="124"/>
    </row>
    <row r="24" spans="1:4" ht="12">
      <c r="A24" s="7" t="s">
        <v>136</v>
      </c>
      <c r="B24" s="18">
        <v>34.1004796264753</v>
      </c>
      <c r="C24" s="66">
        <v>34</v>
      </c>
      <c r="D24" s="124"/>
    </row>
    <row r="25" spans="1:4" ht="12">
      <c r="A25" s="7" t="s">
        <v>137</v>
      </c>
      <c r="B25" s="18">
        <v>102.329143701891</v>
      </c>
      <c r="C25" s="66">
        <v>39</v>
      </c>
      <c r="D25" s="124"/>
    </row>
    <row r="26" spans="1:4" ht="12">
      <c r="A26" s="7" t="s">
        <v>138</v>
      </c>
      <c r="B26" s="18">
        <v>53.4101766957777</v>
      </c>
      <c r="C26" s="66">
        <v>36</v>
      </c>
      <c r="D26" s="124"/>
    </row>
    <row r="27" spans="1:4" ht="12">
      <c r="A27" s="7" t="s">
        <v>5</v>
      </c>
      <c r="B27" s="18">
        <v>74.5353888838619</v>
      </c>
      <c r="C27" s="66">
        <v>41</v>
      </c>
      <c r="D27" s="124"/>
    </row>
    <row r="28" spans="1:4" ht="12">
      <c r="A28" s="14" t="s">
        <v>6</v>
      </c>
      <c r="B28" s="19">
        <v>745.285010639644</v>
      </c>
      <c r="C28" s="67">
        <v>32</v>
      </c>
      <c r="D28" s="124"/>
    </row>
    <row r="29" spans="1:4" ht="6" customHeight="1">
      <c r="A29" s="7"/>
      <c r="B29" s="18"/>
      <c r="C29" s="46"/>
      <c r="D29" s="124"/>
    </row>
    <row r="30" spans="1:4" ht="12" customHeight="1">
      <c r="A30" s="7" t="s">
        <v>100</v>
      </c>
      <c r="B30" s="18">
        <v>71.3149025539635</v>
      </c>
      <c r="C30" s="66">
        <v>51</v>
      </c>
      <c r="D30" s="124"/>
    </row>
    <row r="31" spans="1:4" ht="12" customHeight="1">
      <c r="A31" s="7" t="s">
        <v>101</v>
      </c>
      <c r="B31" s="18">
        <v>28.2184175975309</v>
      </c>
      <c r="C31" s="66">
        <v>97</v>
      </c>
      <c r="D31" s="124"/>
    </row>
    <row r="32" spans="1:4" ht="12">
      <c r="A32" s="14" t="s">
        <v>7</v>
      </c>
      <c r="B32" s="19">
        <v>99.5333201514944</v>
      </c>
      <c r="C32" s="67">
        <v>64</v>
      </c>
      <c r="D32" s="124"/>
    </row>
    <row r="33" spans="1:4" ht="6" customHeight="1">
      <c r="A33" s="7"/>
      <c r="B33" s="18"/>
      <c r="C33" s="46"/>
      <c r="D33" s="124"/>
    </row>
    <row r="34" spans="1:4" ht="12">
      <c r="A34" s="7" t="s">
        <v>8</v>
      </c>
      <c r="B34" s="18">
        <v>51.3584253886733</v>
      </c>
      <c r="C34" s="66">
        <v>45</v>
      </c>
      <c r="D34" s="124"/>
    </row>
    <row r="35" spans="1:4" ht="12">
      <c r="A35" s="7" t="s">
        <v>102</v>
      </c>
      <c r="B35" s="18">
        <v>4.04614604462476</v>
      </c>
      <c r="C35" s="66">
        <v>56</v>
      </c>
      <c r="D35" s="124"/>
    </row>
    <row r="36" spans="1:4" ht="12">
      <c r="A36" s="7" t="s">
        <v>103</v>
      </c>
      <c r="B36" s="18">
        <v>55.4238187936064</v>
      </c>
      <c r="C36" s="66">
        <v>43</v>
      </c>
      <c r="D36" s="124"/>
    </row>
    <row r="37" spans="1:4" ht="12">
      <c r="A37" s="7" t="s">
        <v>104</v>
      </c>
      <c r="B37" s="18">
        <v>29.2234639560291</v>
      </c>
      <c r="C37" s="66">
        <v>46</v>
      </c>
      <c r="D37" s="124"/>
    </row>
    <row r="38" spans="1:4" ht="12">
      <c r="A38" s="7" t="s">
        <v>18</v>
      </c>
      <c r="B38" s="18">
        <v>26.1891309436277</v>
      </c>
      <c r="C38" s="66">
        <v>36</v>
      </c>
      <c r="D38" s="124"/>
    </row>
    <row r="39" spans="1:4" ht="12">
      <c r="A39" s="14" t="s">
        <v>9</v>
      </c>
      <c r="B39" s="19">
        <v>166.240985126561</v>
      </c>
      <c r="C39" s="67">
        <v>43</v>
      </c>
      <c r="D39" s="124"/>
    </row>
    <row r="40" spans="1:4" ht="6" customHeight="1">
      <c r="A40" s="7"/>
      <c r="B40" s="18"/>
      <c r="C40" s="46"/>
      <c r="D40" s="124"/>
    </row>
    <row r="41" spans="1:4" ht="12">
      <c r="A41" s="7" t="s">
        <v>10</v>
      </c>
      <c r="B41" s="18">
        <v>422.118938929653</v>
      </c>
      <c r="C41" s="66">
        <v>46</v>
      </c>
      <c r="D41" s="124"/>
    </row>
    <row r="42" spans="1:4" ht="12">
      <c r="A42" s="7" t="s">
        <v>12</v>
      </c>
      <c r="B42" s="18">
        <v>428.919594162256</v>
      </c>
      <c r="C42" s="66">
        <v>27</v>
      </c>
      <c r="D42" s="124"/>
    </row>
    <row r="43" spans="1:4" ht="12">
      <c r="A43" s="68" t="s">
        <v>105</v>
      </c>
      <c r="B43" s="21">
        <v>851.038533091909</v>
      </c>
      <c r="C43" s="83">
        <v>36</v>
      </c>
      <c r="D43" s="124"/>
    </row>
    <row r="44" spans="1:4" ht="3.75" customHeight="1">
      <c r="A44" s="7"/>
      <c r="B44" s="18"/>
      <c r="C44" s="66"/>
      <c r="D44" s="124"/>
    </row>
    <row r="45" spans="1:4" ht="12">
      <c r="A45" s="68" t="s">
        <v>139</v>
      </c>
      <c r="B45" s="21">
        <v>73.1419132125037</v>
      </c>
      <c r="C45" s="83">
        <v>57</v>
      </c>
      <c r="D45" s="124"/>
    </row>
    <row r="46" spans="1:4" ht="3.75" customHeight="1">
      <c r="A46" s="68"/>
      <c r="B46" s="18"/>
      <c r="C46" s="83"/>
      <c r="D46" s="124"/>
    </row>
    <row r="47" spans="1:4" ht="12">
      <c r="A47" s="68" t="s">
        <v>106</v>
      </c>
      <c r="B47" s="21">
        <v>1226.20905048359</v>
      </c>
      <c r="C47" s="83">
        <v>25</v>
      </c>
      <c r="D47" s="124"/>
    </row>
    <row r="48" spans="1:4" ht="3.75" customHeight="1">
      <c r="A48" s="68"/>
      <c r="B48" s="18"/>
      <c r="C48" s="83"/>
      <c r="D48" s="124"/>
    </row>
    <row r="49" spans="1:4" ht="12">
      <c r="A49" s="68" t="s">
        <v>107</v>
      </c>
      <c r="B49" s="21">
        <v>1218.2568125575</v>
      </c>
      <c r="C49" s="83">
        <v>31</v>
      </c>
      <c r="D49" s="124"/>
    </row>
    <row r="50" spans="1:4" ht="3.75" customHeight="1">
      <c r="A50" s="68"/>
      <c r="B50" s="18"/>
      <c r="C50" s="83"/>
      <c r="D50" s="124"/>
    </row>
    <row r="51" spans="1:4" ht="12">
      <c r="A51" s="68" t="s">
        <v>108</v>
      </c>
      <c r="B51" s="21">
        <v>3212.04917523305</v>
      </c>
      <c r="C51" s="83">
        <v>28</v>
      </c>
      <c r="D51" s="124"/>
    </row>
    <row r="52" spans="1:4" ht="3.75" customHeight="1">
      <c r="A52" s="68"/>
      <c r="B52" s="18"/>
      <c r="C52" s="83"/>
      <c r="D52" s="124"/>
    </row>
    <row r="53" spans="1:4" ht="12">
      <c r="A53" s="68" t="s">
        <v>109</v>
      </c>
      <c r="B53" s="21">
        <v>17.133634631053</v>
      </c>
      <c r="C53" s="83">
        <v>46</v>
      </c>
      <c r="D53" s="124"/>
    </row>
    <row r="54" spans="1:4" ht="12">
      <c r="A54" s="14" t="s">
        <v>11</v>
      </c>
      <c r="B54" s="19">
        <v>6597.82911920961</v>
      </c>
      <c r="C54" s="67">
        <v>29</v>
      </c>
      <c r="D54" s="124"/>
    </row>
    <row r="55" spans="1:4" ht="6" customHeight="1">
      <c r="A55" s="7"/>
      <c r="B55" s="18"/>
      <c r="C55" s="46"/>
      <c r="D55" s="124"/>
    </row>
    <row r="56" spans="1:4" ht="12">
      <c r="A56" s="14" t="s">
        <v>14</v>
      </c>
      <c r="B56" s="19"/>
      <c r="C56" s="67"/>
      <c r="D56" s="124"/>
    </row>
    <row r="57" spans="1:3" ht="6" customHeight="1">
      <c r="A57" s="7"/>
      <c r="B57" s="18"/>
      <c r="C57" s="46"/>
    </row>
    <row r="58" spans="1:3" ht="13.5" thickBot="1">
      <c r="A58" s="8" t="s">
        <v>35</v>
      </c>
      <c r="B58" s="34">
        <v>10127.1484631187</v>
      </c>
      <c r="C58" s="84">
        <v>36</v>
      </c>
    </row>
    <row r="59" spans="4:7" ht="12.75">
      <c r="D59" s="61"/>
      <c r="E59" s="61"/>
      <c r="F59" s="64"/>
      <c r="G59" s="61"/>
    </row>
    <row r="60" spans="1:7" ht="12.75">
      <c r="A60" s="2" t="s">
        <v>155</v>
      </c>
      <c r="D60" s="61"/>
      <c r="E60" s="61"/>
      <c r="F60" s="64"/>
      <c r="G60" s="61"/>
    </row>
    <row r="61" spans="1:7" ht="12.75">
      <c r="A61" s="1" t="s">
        <v>141</v>
      </c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orientation="landscape" paperSize="9" scale="80" r:id="rId1"/>
  <headerFooter alignWithMargins="0">
    <oddFooter>&amp;L&amp;8&amp;F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8.7109375" style="2" customWidth="1"/>
    <col min="7" max="7" width="9.7109375" style="2" customWidth="1"/>
    <col min="8" max="16384" width="11.57421875" style="2" customWidth="1"/>
  </cols>
  <sheetData>
    <row r="1" ht="12">
      <c r="A1" s="125" t="str">
        <f>Sommaire!A1</f>
        <v>OCTOBRE 2018</v>
      </c>
    </row>
    <row r="2" spans="1:3" ht="12.75">
      <c r="A2" s="37"/>
      <c r="C2" s="31" t="s">
        <v>117</v>
      </c>
    </row>
    <row r="3" ht="12.75" thickBot="1"/>
    <row r="4" spans="1:7" ht="6" customHeight="1">
      <c r="A4" s="6"/>
      <c r="B4" s="70"/>
      <c r="C4" s="30"/>
      <c r="D4" s="30"/>
      <c r="E4" s="30"/>
      <c r="F4" s="30"/>
      <c r="G4" s="5"/>
    </row>
    <row r="5" spans="1:7" ht="12">
      <c r="A5" s="23" t="s">
        <v>110</v>
      </c>
      <c r="B5" s="71" t="s">
        <v>111</v>
      </c>
      <c r="C5" s="33" t="s">
        <v>0</v>
      </c>
      <c r="D5" s="17" t="s">
        <v>112</v>
      </c>
      <c r="E5" s="17" t="s">
        <v>113</v>
      </c>
      <c r="F5" s="17" t="s">
        <v>15</v>
      </c>
      <c r="G5" s="24" t="s">
        <v>16</v>
      </c>
    </row>
    <row r="6" spans="1:7" ht="6" customHeight="1">
      <c r="A6" s="9"/>
      <c r="B6" s="72"/>
      <c r="C6" s="16"/>
      <c r="D6" s="16"/>
      <c r="E6" s="16"/>
      <c r="F6" s="16"/>
      <c r="G6" s="10"/>
    </row>
    <row r="7" spans="1:7" ht="6" customHeight="1">
      <c r="A7" s="7"/>
      <c r="B7" s="73"/>
      <c r="C7" s="17"/>
      <c r="D7" s="17"/>
      <c r="E7" s="17"/>
      <c r="F7" s="17"/>
      <c r="G7" s="11"/>
    </row>
    <row r="8" spans="1:8" ht="12">
      <c r="A8" s="36" t="s">
        <v>114</v>
      </c>
      <c r="B8" s="74">
        <v>377.598638674117</v>
      </c>
      <c r="C8" s="35">
        <v>11296.2382162003</v>
      </c>
      <c r="D8" s="18">
        <f>B8+C8</f>
        <v>11673.836854874417</v>
      </c>
      <c r="E8" s="18">
        <v>343.705648089636</v>
      </c>
      <c r="F8" s="18">
        <v>11871.4574970359</v>
      </c>
      <c r="G8" s="12">
        <f>SUM(D8:F8)</f>
        <v>23888.999999999953</v>
      </c>
      <c r="H8" s="124" t="s">
        <v>157</v>
      </c>
    </row>
    <row r="9" spans="1:8" ht="12">
      <c r="A9" s="36" t="s">
        <v>115</v>
      </c>
      <c r="B9" s="74"/>
      <c r="C9" s="35"/>
      <c r="D9" s="18">
        <f>B9+C9</f>
        <v>0</v>
      </c>
      <c r="E9" s="18"/>
      <c r="F9" s="18"/>
      <c r="G9" s="12">
        <f>SUM(D9:F9)</f>
        <v>0</v>
      </c>
      <c r="H9" s="124" t="s">
        <v>157</v>
      </c>
    </row>
    <row r="10" spans="1:8" ht="12">
      <c r="A10" s="36" t="s">
        <v>116</v>
      </c>
      <c r="B10" s="74"/>
      <c r="C10" s="35"/>
      <c r="D10" s="18">
        <f>B10+C10</f>
        <v>0</v>
      </c>
      <c r="E10" s="18"/>
      <c r="F10" s="18"/>
      <c r="G10" s="12">
        <f>SUM(D10:F10)</f>
        <v>0</v>
      </c>
      <c r="H10" s="124" t="s">
        <v>157</v>
      </c>
    </row>
    <row r="11" spans="1:7" ht="6" customHeight="1">
      <c r="A11" s="36"/>
      <c r="B11" s="75"/>
      <c r="C11" s="18"/>
      <c r="D11" s="18"/>
      <c r="E11" s="18"/>
      <c r="F11" s="18"/>
      <c r="G11" s="28"/>
    </row>
    <row r="12" spans="1:7" ht="13.5" thickBot="1">
      <c r="A12" s="32" t="s">
        <v>35</v>
      </c>
      <c r="B12" s="76">
        <f aca="true" t="shared" si="0" ref="B12:G12">SUM(B8:B10)</f>
        <v>377.598638674117</v>
      </c>
      <c r="C12" s="34">
        <f t="shared" si="0"/>
        <v>11296.2382162003</v>
      </c>
      <c r="D12" s="20">
        <f t="shared" si="0"/>
        <v>11673.836854874417</v>
      </c>
      <c r="E12" s="20">
        <f t="shared" si="0"/>
        <v>343.705648089636</v>
      </c>
      <c r="F12" s="20">
        <f t="shared" si="0"/>
        <v>11871.4574970359</v>
      </c>
      <c r="G12" s="13">
        <f t="shared" si="0"/>
        <v>23888.999999999953</v>
      </c>
    </row>
    <row r="13" spans="3:7" ht="12">
      <c r="C13" s="3"/>
      <c r="D13" s="3"/>
      <c r="F13" s="3"/>
      <c r="G13" s="3"/>
    </row>
    <row r="14" spans="1:7" ht="12">
      <c r="A14" s="2" t="s">
        <v>152</v>
      </c>
      <c r="G1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OCTOBRE 2018</v>
      </c>
      <c r="B1" s="51" t="s">
        <v>55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17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97"/>
      <c r="D7" s="89"/>
      <c r="E7" s="97"/>
      <c r="F7" s="11"/>
    </row>
    <row r="8" spans="1:7" ht="12">
      <c r="A8" s="7" t="s">
        <v>1</v>
      </c>
      <c r="B8" s="18">
        <v>4123.61838452738</v>
      </c>
      <c r="C8" s="102">
        <f aca="true" t="shared" si="0" ref="C8:C14">IF(B$50=0,0,(B8/B$50)*100)</f>
        <v>36.5043504360022</v>
      </c>
      <c r="D8" s="91">
        <v>0</v>
      </c>
      <c r="E8" s="99"/>
      <c r="F8" s="12">
        <f aca="true" t="shared" si="1" ref="F8:F13">B8+D8</f>
        <v>4123.61838452738</v>
      </c>
      <c r="G8" s="124" t="s">
        <v>157</v>
      </c>
    </row>
    <row r="9" spans="1:7" ht="12">
      <c r="A9" s="7" t="s">
        <v>95</v>
      </c>
      <c r="B9" s="18">
        <v>96.9824047875503</v>
      </c>
      <c r="C9" s="102">
        <f t="shared" si="0"/>
        <v>0.8585371778762974</v>
      </c>
      <c r="D9" s="91">
        <v>0</v>
      </c>
      <c r="E9" s="99"/>
      <c r="F9" s="12">
        <f t="shared" si="1"/>
        <v>96.9824047875503</v>
      </c>
      <c r="G9" s="124" t="s">
        <v>157</v>
      </c>
    </row>
    <row r="10" spans="1:7" ht="12">
      <c r="A10" s="7" t="s">
        <v>96</v>
      </c>
      <c r="B10" s="18">
        <v>123.085738366447</v>
      </c>
      <c r="C10" s="102">
        <f t="shared" si="0"/>
        <v>1.0896170566757808</v>
      </c>
      <c r="D10" s="91">
        <v>0</v>
      </c>
      <c r="E10" s="99"/>
      <c r="F10" s="12">
        <f t="shared" si="1"/>
        <v>123.085738366447</v>
      </c>
      <c r="G10" s="124" t="s">
        <v>157</v>
      </c>
    </row>
    <row r="11" spans="1:7" ht="12">
      <c r="A11" s="7" t="s">
        <v>94</v>
      </c>
      <c r="B11" s="18">
        <v>88.8950834947744</v>
      </c>
      <c r="C11" s="102">
        <f t="shared" si="0"/>
        <v>0.7869441294827395</v>
      </c>
      <c r="D11" s="91">
        <v>0</v>
      </c>
      <c r="E11" s="99"/>
      <c r="F11" s="12">
        <f t="shared" si="1"/>
        <v>88.8950834947744</v>
      </c>
      <c r="G11" s="124" t="s">
        <v>157</v>
      </c>
    </row>
    <row r="12" spans="1:7" ht="12">
      <c r="A12" s="7" t="s">
        <v>97</v>
      </c>
      <c r="B12" s="18">
        <v>77.8464708569078</v>
      </c>
      <c r="C12" s="102">
        <f t="shared" si="0"/>
        <v>0.6891362360371022</v>
      </c>
      <c r="D12" s="91">
        <v>0</v>
      </c>
      <c r="E12" s="99"/>
      <c r="F12" s="12">
        <f t="shared" si="1"/>
        <v>77.8464708569078</v>
      </c>
      <c r="G12" s="124" t="s">
        <v>157</v>
      </c>
    </row>
    <row r="13" spans="1:7" ht="12">
      <c r="A13" s="7" t="s">
        <v>2</v>
      </c>
      <c r="B13" s="18">
        <v>239.126837385421</v>
      </c>
      <c r="C13" s="102">
        <f t="shared" si="0"/>
        <v>2.1168714116039125</v>
      </c>
      <c r="D13" s="91">
        <v>0</v>
      </c>
      <c r="E13" s="99"/>
      <c r="F13" s="12">
        <f t="shared" si="1"/>
        <v>239.126837385421</v>
      </c>
      <c r="G13" s="124" t="s">
        <v>157</v>
      </c>
    </row>
    <row r="14" spans="1:7" ht="12">
      <c r="A14" s="14" t="s">
        <v>3</v>
      </c>
      <c r="B14" s="19">
        <f>SUM(B8:B13)</f>
        <v>4749.5549194184805</v>
      </c>
      <c r="C14" s="103">
        <f t="shared" si="0"/>
        <v>42.04545644767803</v>
      </c>
      <c r="D14" s="92">
        <f>SUM(D8:D13)</f>
        <v>0</v>
      </c>
      <c r="E14" s="100"/>
      <c r="F14" s="15">
        <f>SUM(F8:F13)</f>
        <v>4749.5549194184805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1525.18996549505</v>
      </c>
      <c r="C16" s="102">
        <f aca="true" t="shared" si="2" ref="C16:C21">IF(B$50=0,0,(B16/B$50)*100)</f>
        <v>13.50175108123799</v>
      </c>
      <c r="D16" s="91">
        <v>0</v>
      </c>
      <c r="E16" s="99"/>
      <c r="F16" s="12">
        <f>B16+D16</f>
        <v>1525.18996549505</v>
      </c>
      <c r="G16" s="124" t="s">
        <v>157</v>
      </c>
    </row>
    <row r="17" spans="1:7" ht="12">
      <c r="A17" s="7" t="s">
        <v>133</v>
      </c>
      <c r="B17" s="18">
        <v>66.5550591469266</v>
      </c>
      <c r="C17" s="102">
        <f t="shared" si="2"/>
        <v>0.5891789627052794</v>
      </c>
      <c r="D17" s="91">
        <v>0</v>
      </c>
      <c r="E17" s="99"/>
      <c r="F17" s="12">
        <f>B17+D17</f>
        <v>66.5550591469266</v>
      </c>
      <c r="G17" s="124" t="s">
        <v>157</v>
      </c>
    </row>
    <row r="18" spans="1:7" ht="12">
      <c r="A18" s="7" t="s">
        <v>98</v>
      </c>
      <c r="B18" s="18">
        <v>17.0939731112734</v>
      </c>
      <c r="C18" s="102">
        <f t="shared" si="2"/>
        <v>0.1513244744321902</v>
      </c>
      <c r="D18" s="91">
        <v>0</v>
      </c>
      <c r="E18" s="99"/>
      <c r="F18" s="12">
        <f>B18+D18</f>
        <v>17.0939731112734</v>
      </c>
      <c r="G18" s="124" t="s">
        <v>157</v>
      </c>
    </row>
    <row r="19" spans="1:7" ht="12">
      <c r="A19" s="7" t="s">
        <v>99</v>
      </c>
      <c r="B19" s="18">
        <v>36.3868425956259</v>
      </c>
      <c r="C19" s="102">
        <f t="shared" si="2"/>
        <v>0.32211468897178697</v>
      </c>
      <c r="D19" s="91">
        <v>0</v>
      </c>
      <c r="E19" s="99"/>
      <c r="F19" s="12">
        <f>B19+D19</f>
        <v>36.3868425956259</v>
      </c>
      <c r="G19" s="124" t="s">
        <v>157</v>
      </c>
    </row>
    <row r="20" spans="1:7" ht="12">
      <c r="A20" s="7" t="s">
        <v>5</v>
      </c>
      <c r="B20" s="18">
        <v>175.145965076544</v>
      </c>
      <c r="C20" s="102">
        <f t="shared" si="2"/>
        <v>1.550480449547892</v>
      </c>
      <c r="D20" s="91">
        <v>0</v>
      </c>
      <c r="E20" s="99"/>
      <c r="F20" s="12">
        <f>B20+D20</f>
        <v>175.145965076544</v>
      </c>
      <c r="G20" s="124" t="s">
        <v>157</v>
      </c>
    </row>
    <row r="21" spans="1:7" ht="12">
      <c r="A21" s="14" t="s">
        <v>6</v>
      </c>
      <c r="B21" s="19">
        <f>SUM(B16:B20)</f>
        <v>1820.37180542542</v>
      </c>
      <c r="C21" s="103">
        <f t="shared" si="2"/>
        <v>16.11484965689514</v>
      </c>
      <c r="D21" s="92">
        <f>SUM(D16:D20)</f>
        <v>0</v>
      </c>
      <c r="E21" s="100"/>
      <c r="F21" s="15">
        <f>SUM(F16:F20)</f>
        <v>1820.37180542542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 customHeight="1">
      <c r="A23" s="7" t="s">
        <v>100</v>
      </c>
      <c r="B23" s="18">
        <v>101.652674192989</v>
      </c>
      <c r="C23" s="102">
        <f>IF(B$50=0,0,(B23/B$50)*100)</f>
        <v>0.8998807589521717</v>
      </c>
      <c r="D23" s="91">
        <v>0</v>
      </c>
      <c r="E23" s="99"/>
      <c r="F23" s="12">
        <f>B23+D23</f>
        <v>101.652674192989</v>
      </c>
      <c r="G23" s="124" t="s">
        <v>157</v>
      </c>
    </row>
    <row r="24" spans="1:7" ht="12" customHeight="1">
      <c r="A24" s="7" t="s">
        <v>101</v>
      </c>
      <c r="B24" s="18">
        <v>59.5471068656216</v>
      </c>
      <c r="C24" s="102">
        <f>IF(B$50=0,0,(B24/B$50)*100)</f>
        <v>0.527141033377137</v>
      </c>
      <c r="D24" s="91">
        <v>0</v>
      </c>
      <c r="E24" s="99"/>
      <c r="F24" s="12">
        <f>B24+D24</f>
        <v>59.5471068656216</v>
      </c>
      <c r="G24" s="124" t="s">
        <v>157</v>
      </c>
    </row>
    <row r="25" spans="1:7" ht="12">
      <c r="A25" s="14" t="s">
        <v>7</v>
      </c>
      <c r="B25" s="19">
        <f>SUM(B23:B24)</f>
        <v>161.1997810586106</v>
      </c>
      <c r="C25" s="103">
        <f>IF(B$50=0,0,(B25/B$50)*100)</f>
        <v>1.4270217923293087</v>
      </c>
      <c r="D25" s="92"/>
      <c r="E25" s="100"/>
      <c r="F25" s="15">
        <f>B25+D25</f>
        <v>161.1997810586106</v>
      </c>
      <c r="G25" s="124" t="s">
        <v>157</v>
      </c>
    </row>
    <row r="26" spans="1:7" ht="6" customHeight="1">
      <c r="A26" s="7"/>
      <c r="B26" s="18"/>
      <c r="C26" s="99"/>
      <c r="D26" s="91"/>
      <c r="E26" s="99"/>
      <c r="F26" s="12"/>
      <c r="G26" s="124" t="s">
        <v>157</v>
      </c>
    </row>
    <row r="27" spans="1:7" ht="12">
      <c r="A27" s="7" t="s">
        <v>8</v>
      </c>
      <c r="B27" s="18">
        <v>43.264507421808</v>
      </c>
      <c r="C27" s="102">
        <f aca="true" t="shared" si="3" ref="C27:C32">IF(B$50=0,0,(B27/B$50)*100)</f>
        <v>0.3829992480130312</v>
      </c>
      <c r="D27" s="91">
        <v>0</v>
      </c>
      <c r="E27" s="99"/>
      <c r="F27" s="12">
        <f>B27+D27</f>
        <v>43.264507421808</v>
      </c>
      <c r="G27" s="124" t="s">
        <v>157</v>
      </c>
    </row>
    <row r="28" spans="1:7" ht="12">
      <c r="A28" s="7" t="s">
        <v>102</v>
      </c>
      <c r="B28" s="18">
        <v>23.2390778258635</v>
      </c>
      <c r="C28" s="102">
        <f t="shared" si="3"/>
        <v>0.20572404176582856</v>
      </c>
      <c r="D28" s="91">
        <v>0</v>
      </c>
      <c r="E28" s="99"/>
      <c r="F28" s="12">
        <f>B28+D28</f>
        <v>23.2390778258635</v>
      </c>
      <c r="G28" s="124" t="s">
        <v>157</v>
      </c>
    </row>
    <row r="29" spans="1:7" ht="12">
      <c r="A29" s="7" t="s">
        <v>103</v>
      </c>
      <c r="B29" s="18">
        <v>57.4580079965409</v>
      </c>
      <c r="C29" s="102">
        <f t="shared" si="3"/>
        <v>0.5086472761714448</v>
      </c>
      <c r="D29" s="91">
        <v>0</v>
      </c>
      <c r="E29" s="99"/>
      <c r="F29" s="12">
        <f>B29+D29</f>
        <v>57.4580079965409</v>
      </c>
      <c r="G29" s="124" t="s">
        <v>157</v>
      </c>
    </row>
    <row r="30" spans="1:7" ht="12">
      <c r="A30" s="7" t="s">
        <v>104</v>
      </c>
      <c r="B30" s="18">
        <v>6.04004350881244</v>
      </c>
      <c r="C30" s="102">
        <f t="shared" si="3"/>
        <v>0.05346951253338648</v>
      </c>
      <c r="D30" s="91">
        <v>0</v>
      </c>
      <c r="E30" s="99"/>
      <c r="F30" s="12">
        <f>B30+D30</f>
        <v>6.04004350881244</v>
      </c>
      <c r="G30" s="124" t="s">
        <v>157</v>
      </c>
    </row>
    <row r="31" spans="1:7" ht="12">
      <c r="A31" s="7" t="s">
        <v>18</v>
      </c>
      <c r="B31" s="18">
        <v>38.3075095375394</v>
      </c>
      <c r="C31" s="102">
        <f t="shared" si="3"/>
        <v>0.3391174017789496</v>
      </c>
      <c r="D31" s="91">
        <v>0</v>
      </c>
      <c r="E31" s="99"/>
      <c r="F31" s="12">
        <f>B31+D31</f>
        <v>38.3075095375394</v>
      </c>
      <c r="G31" s="124" t="s">
        <v>157</v>
      </c>
    </row>
    <row r="32" spans="1:7" ht="12">
      <c r="A32" s="14" t="s">
        <v>9</v>
      </c>
      <c r="B32" s="19">
        <f>SUM(B27:B31)</f>
        <v>168.30914629056423</v>
      </c>
      <c r="C32" s="103">
        <f t="shared" si="3"/>
        <v>1.4899574802626407</v>
      </c>
      <c r="D32" s="92">
        <f>SUM(D27:D31)</f>
        <v>0</v>
      </c>
      <c r="E32" s="100"/>
      <c r="F32" s="15">
        <f>SUM(F27:F31)</f>
        <v>168.30914629056423</v>
      </c>
      <c r="G32" s="124" t="s">
        <v>157</v>
      </c>
    </row>
    <row r="33" spans="1:7" ht="6" customHeight="1">
      <c r="A33" s="7"/>
      <c r="B33" s="18"/>
      <c r="C33" s="99"/>
      <c r="D33" s="91"/>
      <c r="E33" s="99"/>
      <c r="F33" s="12"/>
      <c r="G33" s="124" t="s">
        <v>157</v>
      </c>
    </row>
    <row r="34" spans="1:7" ht="12">
      <c r="A34" s="7" t="s">
        <v>13</v>
      </c>
      <c r="B34" s="18">
        <v>0</v>
      </c>
      <c r="C34" s="102">
        <f>IF(B34=0,0,(B34/B$50)*100)</f>
        <v>0</v>
      </c>
      <c r="D34" s="91">
        <v>11871.4574970359</v>
      </c>
      <c r="E34" s="102">
        <f>IF(D34=0,0,(D$50/D$50)*100)</f>
        <v>100</v>
      </c>
      <c r="F34" s="12">
        <f>B34+D34</f>
        <v>11871.4574970359</v>
      </c>
      <c r="G34" s="124" t="s">
        <v>157</v>
      </c>
    </row>
    <row r="35" spans="1:7" ht="12">
      <c r="A35" s="7" t="s">
        <v>10</v>
      </c>
      <c r="B35" s="18">
        <v>561.360930508788</v>
      </c>
      <c r="C35" s="102">
        <f>IF(B$50=0,0,(B35/B$50)*100)</f>
        <v>4.96945018124458</v>
      </c>
      <c r="D35" s="91">
        <v>0</v>
      </c>
      <c r="E35" s="99"/>
      <c r="F35" s="12">
        <f>B35+D35</f>
        <v>561.360930508788</v>
      </c>
      <c r="G35" s="124" t="s">
        <v>157</v>
      </c>
    </row>
    <row r="36" spans="1:7" ht="12">
      <c r="A36" s="7" t="s">
        <v>12</v>
      </c>
      <c r="B36" s="18">
        <v>242.756151990088</v>
      </c>
      <c r="C36" s="102">
        <f>IF(B$50=0,0,(B36/B$50)*100)</f>
        <v>2.1489999355886673</v>
      </c>
      <c r="D36" s="91">
        <v>0</v>
      </c>
      <c r="E36" s="99"/>
      <c r="F36" s="12">
        <f>B36+D36</f>
        <v>242.756151990088</v>
      </c>
      <c r="G36" s="124" t="s">
        <v>157</v>
      </c>
    </row>
    <row r="37" spans="1:7" ht="12">
      <c r="A37" s="68" t="s">
        <v>105</v>
      </c>
      <c r="B37" s="21">
        <f>SUM(B34:B36)</f>
        <v>804.117082498876</v>
      </c>
      <c r="C37" s="104">
        <f>IF(B$50=0,0,(B37/B$50)*100)</f>
        <v>7.118450116833248</v>
      </c>
      <c r="D37" s="93">
        <f>SUM(D34:D36)</f>
        <v>11871.4574970359</v>
      </c>
      <c r="E37" s="104">
        <f>IF(D37=0,0,(D$50/D$50)*100)</f>
        <v>100</v>
      </c>
      <c r="F37" s="69">
        <f>B37+D37</f>
        <v>12675.574579534778</v>
      </c>
      <c r="G37" s="124" t="s">
        <v>157</v>
      </c>
    </row>
    <row r="38" spans="1:7" ht="3.75" customHeight="1">
      <c r="A38" s="7"/>
      <c r="B38" s="18"/>
      <c r="C38" s="99"/>
      <c r="D38" s="91"/>
      <c r="E38" s="99"/>
      <c r="F38" s="12"/>
      <c r="G38" s="124" t="s">
        <v>157</v>
      </c>
    </row>
    <row r="39" spans="1:7" ht="12">
      <c r="A39" s="68" t="s">
        <v>106</v>
      </c>
      <c r="B39" s="21">
        <v>1081.13610910879</v>
      </c>
      <c r="C39" s="104">
        <f>IF(B$50=0,0,(B39/B$50)*100)</f>
        <v>9.570762305262761</v>
      </c>
      <c r="D39" s="93">
        <v>0</v>
      </c>
      <c r="E39" s="101"/>
      <c r="F39" s="69">
        <f>B39+D39</f>
        <v>1081.13610910879</v>
      </c>
      <c r="G39" s="124" t="s">
        <v>157</v>
      </c>
    </row>
    <row r="40" spans="1:7" ht="3.75" customHeight="1">
      <c r="A40" s="68"/>
      <c r="B40" s="18"/>
      <c r="C40" s="99"/>
      <c r="D40" s="93"/>
      <c r="E40" s="101"/>
      <c r="F40" s="12"/>
      <c r="G40" s="124" t="s">
        <v>157</v>
      </c>
    </row>
    <row r="41" spans="1:7" ht="12">
      <c r="A41" s="68" t="s">
        <v>107</v>
      </c>
      <c r="B41" s="21">
        <v>364.520211646091</v>
      </c>
      <c r="C41" s="104">
        <f>IF(B$50=0,0,(B41/B$50)*100)</f>
        <v>3.2269168254908007</v>
      </c>
      <c r="D41" s="93">
        <v>0</v>
      </c>
      <c r="E41" s="101"/>
      <c r="F41" s="69">
        <f>B41+D41</f>
        <v>364.520211646091</v>
      </c>
      <c r="G41" s="124" t="s">
        <v>157</v>
      </c>
    </row>
    <row r="42" spans="1:7" ht="3.75" customHeight="1">
      <c r="A42" s="68"/>
      <c r="B42" s="18"/>
      <c r="C42" s="99"/>
      <c r="D42" s="93"/>
      <c r="E42" s="101"/>
      <c r="F42" s="12"/>
      <c r="G42" s="124" t="s">
        <v>157</v>
      </c>
    </row>
    <row r="43" spans="1:7" ht="12">
      <c r="A43" s="68" t="s">
        <v>108</v>
      </c>
      <c r="B43" s="21">
        <v>2046.76037378653</v>
      </c>
      <c r="C43" s="104">
        <f>IF(B$50=0,0,(B43/B$50)*100)</f>
        <v>18.11895548423541</v>
      </c>
      <c r="D43" s="93"/>
      <c r="E43" s="101"/>
      <c r="F43" s="69">
        <f>B43+D43</f>
        <v>2046.76037378653</v>
      </c>
      <c r="G43" s="124" t="s">
        <v>157</v>
      </c>
    </row>
    <row r="44" spans="1:7" ht="3.75" customHeight="1">
      <c r="A44" s="68"/>
      <c r="B44" s="18"/>
      <c r="C44" s="99"/>
      <c r="D44" s="93"/>
      <c r="E44" s="101"/>
      <c r="F44" s="12"/>
      <c r="G44" s="124" t="s">
        <v>157</v>
      </c>
    </row>
    <row r="45" spans="1:7" ht="12">
      <c r="A45" s="68" t="s">
        <v>109</v>
      </c>
      <c r="B45" s="21">
        <v>100.26878696699</v>
      </c>
      <c r="C45" s="104">
        <f>IF(B$50=0,0,(B45/B$50)*100)</f>
        <v>0.8876298910126633</v>
      </c>
      <c r="D45" s="93">
        <v>0</v>
      </c>
      <c r="E45" s="101"/>
      <c r="F45" s="69">
        <f>B45+D45</f>
        <v>100.26878696699</v>
      </c>
      <c r="G45" s="124" t="s">
        <v>157</v>
      </c>
    </row>
    <row r="46" spans="1:7" ht="12">
      <c r="A46" s="14" t="s">
        <v>11</v>
      </c>
      <c r="B46" s="19">
        <f>B37+B39+B41+B43+B45</f>
        <v>4396.8025640072765</v>
      </c>
      <c r="C46" s="103">
        <f>IF(B$50=0,0,(B46/B$50)*100)</f>
        <v>38.92271462283488</v>
      </c>
      <c r="D46" s="92">
        <f>D37+D39+D41+D43+D45</f>
        <v>11871.4574970359</v>
      </c>
      <c r="E46" s="103">
        <f>IF(D46=0,0,(D$50/D$50)*100)</f>
        <v>100</v>
      </c>
      <c r="F46" s="15">
        <f>B46+D46</f>
        <v>16268.260061043176</v>
      </c>
      <c r="G46" s="124" t="s">
        <v>157</v>
      </c>
    </row>
    <row r="47" spans="1:7" ht="6" customHeight="1">
      <c r="A47" s="7"/>
      <c r="B47" s="18"/>
      <c r="C47" s="99"/>
      <c r="D47" s="91"/>
      <c r="E47" s="99"/>
      <c r="F47" s="12"/>
      <c r="G47" s="124" t="s">
        <v>157</v>
      </c>
    </row>
    <row r="48" spans="1:7" ht="12">
      <c r="A48" s="14" t="s">
        <v>14</v>
      </c>
      <c r="B48" s="19"/>
      <c r="C48" s="103">
        <f>IF(B$50=0,0,(B48/B$50)*100)</f>
        <v>0</v>
      </c>
      <c r="D48" s="92"/>
      <c r="E48" s="100"/>
      <c r="F48" s="15">
        <f>B48+D48</f>
        <v>0</v>
      </c>
      <c r="G48" s="124" t="s">
        <v>157</v>
      </c>
    </row>
    <row r="49" spans="1:6" ht="6" customHeight="1">
      <c r="A49" s="7"/>
      <c r="B49" s="18"/>
      <c r="C49" s="99"/>
      <c r="D49" s="91"/>
      <c r="E49" s="99"/>
      <c r="F49" s="28"/>
    </row>
    <row r="50" spans="1:6" ht="13.5" thickBot="1">
      <c r="A50" s="8" t="s">
        <v>35</v>
      </c>
      <c r="B50" s="34">
        <f>B14+B21+B25+B32+B46+B48</f>
        <v>11296.238216200352</v>
      </c>
      <c r="C50" s="105">
        <f>IF(B$50=0,0,(B50/B$50)*100)</f>
        <v>100</v>
      </c>
      <c r="D50" s="94">
        <f>D14+D21+D25+D32+D46+D48</f>
        <v>11871.4574970359</v>
      </c>
      <c r="E50" s="105">
        <f>IF(D50=0,0,(D$50/D$50)*100)</f>
        <v>100</v>
      </c>
      <c r="F50" s="13">
        <f>F14+F21+F25+F32+F46+F48</f>
        <v>23167.69571323625</v>
      </c>
    </row>
    <row r="51" spans="2:6" ht="12">
      <c r="B51" s="3"/>
      <c r="C51" s="3"/>
      <c r="D51" s="3"/>
      <c r="E51" s="3"/>
      <c r="F51" s="3"/>
    </row>
    <row r="52" spans="1:6" ht="12">
      <c r="A52" s="2" t="s">
        <v>152</v>
      </c>
      <c r="F5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OCTOBRE 2018</v>
      </c>
      <c r="B1" s="31" t="s">
        <v>36</v>
      </c>
      <c r="C1" s="3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19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92</v>
      </c>
      <c r="B8" s="18">
        <v>5731.94030859775</v>
      </c>
      <c r="C8" s="108">
        <f>IF(B$12=0,0,(B8/B$12)*100)</f>
        <v>50.742027557256755</v>
      </c>
      <c r="D8" s="91">
        <v>5795.76108450099</v>
      </c>
      <c r="E8" s="108">
        <f>IF(D$12=0,0,(D8/D$12)*100)</f>
        <v>48.82097321199248</v>
      </c>
      <c r="F8" s="12">
        <f>B8+D8</f>
        <v>11527.701393098741</v>
      </c>
      <c r="G8" s="124" t="s">
        <v>157</v>
      </c>
    </row>
    <row r="9" spans="1:7" ht="12">
      <c r="A9" s="36" t="s">
        <v>93</v>
      </c>
      <c r="B9" s="18">
        <v>5452.12809824295</v>
      </c>
      <c r="C9" s="108">
        <f>IF(B$12=0,0,(B9/B$12)*100)</f>
        <v>48.26498869706778</v>
      </c>
      <c r="D9" s="91">
        <v>5943.05468793904</v>
      </c>
      <c r="E9" s="108">
        <f>IF(D$12=0,0,(D9/D$12)*100)</f>
        <v>50.061710530681665</v>
      </c>
      <c r="F9" s="12">
        <f>B9+D9</f>
        <v>11395.182786181991</v>
      </c>
      <c r="G9" s="124" t="s">
        <v>157</v>
      </c>
    </row>
    <row r="10" spans="1:7" ht="12">
      <c r="A10" s="36" t="s">
        <v>30</v>
      </c>
      <c r="B10" s="18">
        <v>112.169809359651</v>
      </c>
      <c r="C10" s="108">
        <f>IF(B$12=0,0,(B10/B$12)*100)</f>
        <v>0.9929837456754776</v>
      </c>
      <c r="D10" s="91">
        <v>132.641724595912</v>
      </c>
      <c r="E10" s="108">
        <f>IF(D$12=0,0,(D10/D$12)*100)</f>
        <v>1.1173162573258582</v>
      </c>
      <c r="F10" s="12">
        <f>B10+D10</f>
        <v>244.811533955563</v>
      </c>
      <c r="G10" s="124" t="s">
        <v>157</v>
      </c>
    </row>
    <row r="11" spans="1:6" ht="6" customHeight="1">
      <c r="A11" s="36"/>
      <c r="B11" s="17"/>
      <c r="C11" s="97"/>
      <c r="D11" s="89"/>
      <c r="E11" s="97"/>
      <c r="F11" s="11"/>
    </row>
    <row r="12" spans="1:6" ht="13.5" thickBot="1">
      <c r="A12" s="32" t="s">
        <v>37</v>
      </c>
      <c r="B12" s="20">
        <f>SUM(B8:B10)</f>
        <v>11296.23821620035</v>
      </c>
      <c r="C12" s="109">
        <f>IF(B$12=0,0,(B12/B$12)*100)</f>
        <v>100</v>
      </c>
      <c r="D12" s="106">
        <f>SUM(D8:D10)</f>
        <v>11871.457497035943</v>
      </c>
      <c r="E12" s="109">
        <f>IF(D$12=0,0,(D12/D$12)*100)</f>
        <v>100</v>
      </c>
      <c r="F12" s="13">
        <f>SUM(F8:F10)</f>
        <v>23167.695713236295</v>
      </c>
    </row>
    <row r="13" spans="2:6" ht="12">
      <c r="B13" s="3"/>
      <c r="C13" s="3"/>
      <c r="D13" s="3"/>
      <c r="E13" s="3"/>
      <c r="F13" s="3"/>
    </row>
    <row r="14" spans="1:6" ht="12">
      <c r="A14" s="2" t="s">
        <v>152</v>
      </c>
      <c r="F14" s="1"/>
    </row>
    <row r="19" spans="8:10" ht="12.75">
      <c r="H19" s="61"/>
      <c r="I19" s="61"/>
      <c r="J19" s="61"/>
    </row>
    <row r="20" spans="8:10" ht="12.75">
      <c r="H20" s="61"/>
      <c r="I20" s="61"/>
      <c r="J20" s="61"/>
    </row>
    <row r="21" spans="8:10" ht="12.75">
      <c r="H21" s="61"/>
      <c r="I21" s="61"/>
      <c r="J21" s="61"/>
    </row>
    <row r="22" spans="8:10" ht="12.75">
      <c r="H22" s="61"/>
      <c r="I22" s="61"/>
      <c r="J22" s="61"/>
    </row>
    <row r="23" spans="8:10" ht="12.75">
      <c r="H23" s="61"/>
      <c r="I23" s="61"/>
      <c r="J23" s="61"/>
    </row>
    <row r="24" spans="8:10" ht="12.75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OCTOBRE 2018</v>
      </c>
      <c r="B1" s="51" t="s">
        <v>58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20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21</v>
      </c>
      <c r="B8" s="18">
        <v>491.910048568853</v>
      </c>
      <c r="C8" s="102">
        <f aca="true" t="shared" si="0" ref="C8:C17">IF(B$19=0,0,(B8/B$19)*100)</f>
        <v>4.354635934141216</v>
      </c>
      <c r="D8" s="91">
        <v>819.818087882255</v>
      </c>
      <c r="E8" s="102">
        <f aca="true" t="shared" si="1" ref="E8:E17">IF(D$19=0,0,(D8/D$19)*100)</f>
        <v>6.905791374706499</v>
      </c>
      <c r="F8" s="12">
        <f aca="true" t="shared" si="2" ref="F8:F17">B8+D8</f>
        <v>1311.728136451108</v>
      </c>
      <c r="G8" s="124" t="s">
        <v>157</v>
      </c>
    </row>
    <row r="9" spans="1:7" ht="12">
      <c r="A9" s="36" t="s">
        <v>22</v>
      </c>
      <c r="B9" s="18">
        <v>682.480283716871</v>
      </c>
      <c r="C9" s="102">
        <f t="shared" si="0"/>
        <v>6.041659804394893</v>
      </c>
      <c r="D9" s="91">
        <v>1109.01474346459</v>
      </c>
      <c r="E9" s="102">
        <f t="shared" si="1"/>
        <v>9.341858350092982</v>
      </c>
      <c r="F9" s="12">
        <f t="shared" si="2"/>
        <v>1791.495027181461</v>
      </c>
      <c r="G9" s="124" t="s">
        <v>157</v>
      </c>
    </row>
    <row r="10" spans="1:7" ht="12">
      <c r="A10" s="36" t="s">
        <v>29</v>
      </c>
      <c r="B10" s="18">
        <v>1998.58891074561</v>
      </c>
      <c r="C10" s="102">
        <f t="shared" si="0"/>
        <v>17.69251738936738</v>
      </c>
      <c r="D10" s="91">
        <v>995.275199665887</v>
      </c>
      <c r="E10" s="102">
        <f t="shared" si="1"/>
        <v>8.383765851112958</v>
      </c>
      <c r="F10" s="12">
        <f t="shared" si="2"/>
        <v>2993.864110411497</v>
      </c>
      <c r="G10" s="124" t="s">
        <v>157</v>
      </c>
    </row>
    <row r="11" spans="1:7" ht="12">
      <c r="A11" s="36" t="s">
        <v>23</v>
      </c>
      <c r="B11" s="18">
        <v>2129.97515055813</v>
      </c>
      <c r="C11" s="102">
        <f t="shared" si="0"/>
        <v>18.855614672709848</v>
      </c>
      <c r="D11" s="91">
        <v>1741.99861126369</v>
      </c>
      <c r="E11" s="102">
        <f t="shared" si="1"/>
        <v>14.673839431246192</v>
      </c>
      <c r="F11" s="12">
        <f t="shared" si="2"/>
        <v>3871.9737618218196</v>
      </c>
      <c r="G11" s="124" t="s">
        <v>157</v>
      </c>
    </row>
    <row r="12" spans="1:7" ht="12">
      <c r="A12" s="36" t="s">
        <v>24</v>
      </c>
      <c r="B12" s="18">
        <v>1663.64663471617</v>
      </c>
      <c r="C12" s="102">
        <f t="shared" si="0"/>
        <v>14.727439372961113</v>
      </c>
      <c r="D12" s="91">
        <v>1940.55172899216</v>
      </c>
      <c r="E12" s="102">
        <f t="shared" si="1"/>
        <v>16.346364626893354</v>
      </c>
      <c r="F12" s="12">
        <f t="shared" si="2"/>
        <v>3604.19836370833</v>
      </c>
      <c r="G12" s="124" t="s">
        <v>157</v>
      </c>
    </row>
    <row r="13" spans="1:7" ht="12">
      <c r="A13" s="36" t="s">
        <v>25</v>
      </c>
      <c r="B13" s="18">
        <v>1768.5418922643</v>
      </c>
      <c r="C13" s="102">
        <f t="shared" si="0"/>
        <v>15.656025115759064</v>
      </c>
      <c r="D13" s="91">
        <v>2106.73118482626</v>
      </c>
      <c r="E13" s="102">
        <f t="shared" si="1"/>
        <v>17.746188160571435</v>
      </c>
      <c r="F13" s="12">
        <f t="shared" si="2"/>
        <v>3875.27307709056</v>
      </c>
      <c r="G13" s="124" t="s">
        <v>157</v>
      </c>
    </row>
    <row r="14" spans="1:7" ht="12">
      <c r="A14" s="36" t="s">
        <v>26</v>
      </c>
      <c r="B14" s="18">
        <v>1580.73762332364</v>
      </c>
      <c r="C14" s="102">
        <f t="shared" si="0"/>
        <v>13.993486973890533</v>
      </c>
      <c r="D14" s="91">
        <v>1507.87738548944</v>
      </c>
      <c r="E14" s="102">
        <f t="shared" si="1"/>
        <v>12.701703947185322</v>
      </c>
      <c r="F14" s="12">
        <f t="shared" si="2"/>
        <v>3088.61500881308</v>
      </c>
      <c r="G14" s="124" t="s">
        <v>157</v>
      </c>
    </row>
    <row r="15" spans="1:7" ht="12">
      <c r="A15" s="36" t="s">
        <v>27</v>
      </c>
      <c r="B15" s="18">
        <v>573.201370511937</v>
      </c>
      <c r="C15" s="102">
        <f t="shared" si="0"/>
        <v>5.0742677300297006</v>
      </c>
      <c r="D15" s="91">
        <v>651.691413853939</v>
      </c>
      <c r="E15" s="102">
        <f t="shared" si="1"/>
        <v>5.489565320994948</v>
      </c>
      <c r="F15" s="12">
        <f t="shared" si="2"/>
        <v>1224.892784365876</v>
      </c>
      <c r="G15" s="124" t="s">
        <v>157</v>
      </c>
    </row>
    <row r="16" spans="1:7" ht="12">
      <c r="A16" s="36" t="s">
        <v>28</v>
      </c>
      <c r="B16" s="18">
        <v>97.7679779372824</v>
      </c>
      <c r="C16" s="102">
        <f t="shared" si="0"/>
        <v>0.8654914677442777</v>
      </c>
      <c r="D16" s="91">
        <v>126.040612593637</v>
      </c>
      <c r="E16" s="102">
        <f t="shared" si="1"/>
        <v>1.0617113578944026</v>
      </c>
      <c r="F16" s="12">
        <f t="shared" si="2"/>
        <v>223.8085905309194</v>
      </c>
      <c r="G16" s="124" t="s">
        <v>157</v>
      </c>
    </row>
    <row r="17" spans="1:7" ht="12">
      <c r="A17" s="36" t="s">
        <v>30</v>
      </c>
      <c r="B17" s="18">
        <v>309.388323857552</v>
      </c>
      <c r="C17" s="102">
        <f t="shared" si="0"/>
        <v>2.738861539001957</v>
      </c>
      <c r="D17" s="91">
        <v>872.458529004067</v>
      </c>
      <c r="E17" s="102">
        <f t="shared" si="1"/>
        <v>7.349211579301894</v>
      </c>
      <c r="F17" s="12">
        <f t="shared" si="2"/>
        <v>1181.846852861619</v>
      </c>
      <c r="G17" s="124" t="s">
        <v>157</v>
      </c>
    </row>
    <row r="18" spans="1:6" ht="6" customHeight="1">
      <c r="A18" s="36"/>
      <c r="B18" s="18"/>
      <c r="C18" s="99"/>
      <c r="D18" s="91">
        <v>0</v>
      </c>
      <c r="E18" s="99"/>
      <c r="F18" s="28"/>
    </row>
    <row r="19" spans="1:6" ht="13.5" thickBot="1">
      <c r="A19" s="32" t="s">
        <v>37</v>
      </c>
      <c r="B19" s="20">
        <f>SUM(B8:B17)</f>
        <v>11296.238216200347</v>
      </c>
      <c r="C19" s="110">
        <f>IF(B$19=0,0,(B19/B$19)*100)</f>
        <v>100</v>
      </c>
      <c r="D19" s="106">
        <f>SUM(D8:D17)</f>
        <v>11871.457497035926</v>
      </c>
      <c r="E19" s="110">
        <f>IF(D$19=0,0,(D19/D$19)*100)</f>
        <v>100</v>
      </c>
      <c r="F19" s="13">
        <f>SUM(F8:F17)</f>
        <v>23167.69571323627</v>
      </c>
    </row>
    <row r="20" spans="2:6" ht="12">
      <c r="B20" s="3"/>
      <c r="C20" s="3"/>
      <c r="D20" s="3"/>
      <c r="E20" s="3"/>
      <c r="F20" s="3"/>
    </row>
    <row r="21" spans="1:6" ht="12">
      <c r="A21" s="2" t="s">
        <v>152</v>
      </c>
      <c r="F21" s="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  <row r="38" spans="7:9" ht="12.75">
      <c r="G38" s="61"/>
      <c r="H38" s="61"/>
      <c r="I38" s="61"/>
    </row>
    <row r="39" spans="7:9" ht="12.75">
      <c r="G39" s="61"/>
      <c r="H39" s="61"/>
      <c r="I39" s="61"/>
    </row>
    <row r="40" spans="7:9" ht="12.75">
      <c r="G40" s="61"/>
      <c r="H40" s="61"/>
      <c r="I40" s="61"/>
    </row>
    <row r="41" spans="7:9" ht="12.75">
      <c r="G41" s="61"/>
      <c r="H41" s="61"/>
      <c r="I41" s="61"/>
    </row>
    <row r="42" spans="7:9" ht="12.75">
      <c r="G42" s="61"/>
      <c r="H42" s="61"/>
      <c r="I42" s="61"/>
    </row>
    <row r="43" spans="7:9" ht="12.75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">
      <c r="A1" s="125" t="str">
        <f>Sommaire!A1</f>
        <v>OCTOBRE 2018</v>
      </c>
      <c r="B1" s="52" t="s">
        <v>50</v>
      </c>
      <c r="C1" s="52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7" t="s">
        <v>1</v>
      </c>
      <c r="B8" s="18">
        <v>5490.55767127494</v>
      </c>
      <c r="C8" s="102">
        <f aca="true" t="shared" si="0" ref="C8:C14">IF(B$39=0,0,(B8/B$39)*100)</f>
        <v>48.60518666648449</v>
      </c>
      <c r="D8" s="91">
        <v>11630.153154168</v>
      </c>
      <c r="E8" s="102">
        <f aca="true" t="shared" si="1" ref="E8:E14">IF(D$39=0,0,(D8/D$39)*100)</f>
        <v>97.96735705848972</v>
      </c>
      <c r="F8" s="12">
        <f aca="true" t="shared" si="2" ref="F8:F13">B8+D8</f>
        <v>17120.71082544294</v>
      </c>
      <c r="G8" s="124" t="s">
        <v>157</v>
      </c>
    </row>
    <row r="9" spans="1:7" ht="12">
      <c r="A9" s="7" t="s">
        <v>95</v>
      </c>
      <c r="B9" s="18">
        <v>78.7859889475746</v>
      </c>
      <c r="C9" s="102">
        <f t="shared" si="0"/>
        <v>0.6974533241923377</v>
      </c>
      <c r="D9" s="91">
        <v>4.04277946810909</v>
      </c>
      <c r="E9" s="102">
        <f t="shared" si="1"/>
        <v>0.034054617717483346</v>
      </c>
      <c r="F9" s="12">
        <f t="shared" si="2"/>
        <v>82.82876841568368</v>
      </c>
      <c r="G9" s="124" t="s">
        <v>157</v>
      </c>
    </row>
    <row r="10" spans="1:7" ht="12">
      <c r="A10" s="7" t="s">
        <v>96</v>
      </c>
      <c r="B10" s="18">
        <v>154.219172415449</v>
      </c>
      <c r="C10" s="102">
        <f t="shared" si="0"/>
        <v>1.3652259226817438</v>
      </c>
      <c r="D10" s="91">
        <v>12.1029029711971</v>
      </c>
      <c r="E10" s="102">
        <f t="shared" si="1"/>
        <v>0.10194959611504312</v>
      </c>
      <c r="F10" s="12">
        <f t="shared" si="2"/>
        <v>166.3220753866461</v>
      </c>
      <c r="G10" s="124" t="s">
        <v>157</v>
      </c>
    </row>
    <row r="11" spans="1:7" ht="12">
      <c r="A11" s="7" t="s">
        <v>94</v>
      </c>
      <c r="B11" s="18">
        <v>108.046238230963</v>
      </c>
      <c r="C11" s="102">
        <f t="shared" si="0"/>
        <v>0.9564798135720075</v>
      </c>
      <c r="D11" s="91">
        <v>8.05390960509541</v>
      </c>
      <c r="E11" s="102">
        <f t="shared" si="1"/>
        <v>0.06784263522070764</v>
      </c>
      <c r="F11" s="12">
        <f t="shared" si="2"/>
        <v>116.10014783605841</v>
      </c>
      <c r="G11" s="124" t="s">
        <v>157</v>
      </c>
    </row>
    <row r="12" spans="1:7" ht="12">
      <c r="A12" s="7" t="s">
        <v>97</v>
      </c>
      <c r="B12" s="18">
        <v>165.310441771746</v>
      </c>
      <c r="C12" s="102">
        <f t="shared" si="0"/>
        <v>1.4634114349205933</v>
      </c>
      <c r="D12" s="91">
        <v>8.07571443782555</v>
      </c>
      <c r="E12" s="102">
        <f t="shared" si="1"/>
        <v>0.06802630965778148</v>
      </c>
      <c r="F12" s="12">
        <f t="shared" si="2"/>
        <v>173.38615620957157</v>
      </c>
      <c r="G12" s="124" t="s">
        <v>157</v>
      </c>
    </row>
    <row r="13" spans="1:7" ht="12">
      <c r="A13" s="7" t="s">
        <v>2</v>
      </c>
      <c r="B13" s="18">
        <v>302.64063349143</v>
      </c>
      <c r="C13" s="102">
        <f t="shared" si="0"/>
        <v>2.6791275794573974</v>
      </c>
      <c r="D13" s="91">
        <v>32.3004336015304</v>
      </c>
      <c r="E13" s="102">
        <f t="shared" si="1"/>
        <v>0.2720848186467019</v>
      </c>
      <c r="F13" s="12">
        <f t="shared" si="2"/>
        <v>334.9410670929604</v>
      </c>
      <c r="G13" s="124" t="s">
        <v>157</v>
      </c>
    </row>
    <row r="14" spans="1:7" ht="12">
      <c r="A14" s="14" t="s">
        <v>3</v>
      </c>
      <c r="B14" s="19">
        <f>SUM(B8:B13)</f>
        <v>6299.560146132103</v>
      </c>
      <c r="C14" s="103">
        <f t="shared" si="0"/>
        <v>55.76688474130859</v>
      </c>
      <c r="D14" s="92">
        <f>SUM(D8:D13)</f>
        <v>11694.728894251759</v>
      </c>
      <c r="E14" s="103">
        <f t="shared" si="1"/>
        <v>98.51131503584746</v>
      </c>
      <c r="F14" s="15">
        <f>SUM(F8:F13)</f>
        <v>17994.289040383857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1483.64559751298</v>
      </c>
      <c r="C16" s="102">
        <f aca="true" t="shared" si="3" ref="C16:C21">IF(B$39=0,0,(B16/B$39)*100)</f>
        <v>13.133979375410382</v>
      </c>
      <c r="D16" s="91">
        <v>30.2886129699689</v>
      </c>
      <c r="E16" s="102">
        <f aca="true" t="shared" si="4" ref="E16:E21">IF(D$39=0,0,(D16/D$39)*100)</f>
        <v>0.2551381157497423</v>
      </c>
      <c r="F16" s="12">
        <f>B16+D16</f>
        <v>1513.9342104829489</v>
      </c>
      <c r="G16" s="124" t="s">
        <v>157</v>
      </c>
    </row>
    <row r="17" spans="1:7" ht="12">
      <c r="A17" s="7" t="s">
        <v>133</v>
      </c>
      <c r="B17" s="18">
        <v>78.6510073611889</v>
      </c>
      <c r="C17" s="102">
        <f t="shared" si="3"/>
        <v>0.6962583990871632</v>
      </c>
      <c r="D17" s="91">
        <v>4.03739206771515</v>
      </c>
      <c r="E17" s="102">
        <f t="shared" si="4"/>
        <v>0.03400923659730257</v>
      </c>
      <c r="F17" s="12">
        <f>B17+D17</f>
        <v>82.68839942890405</v>
      </c>
      <c r="G17" s="124" t="s">
        <v>157</v>
      </c>
    </row>
    <row r="18" spans="1:7" ht="12">
      <c r="A18" s="7" t="s">
        <v>98</v>
      </c>
      <c r="B18" s="18">
        <v>1.99054932073243</v>
      </c>
      <c r="C18" s="102">
        <f t="shared" si="3"/>
        <v>0.01762134688234274</v>
      </c>
      <c r="D18" s="91">
        <v>0</v>
      </c>
      <c r="E18" s="102">
        <f t="shared" si="4"/>
        <v>0</v>
      </c>
      <c r="F18" s="12">
        <f>B18+D18</f>
        <v>1.99054932073243</v>
      </c>
      <c r="G18" s="124" t="s">
        <v>157</v>
      </c>
    </row>
    <row r="19" spans="1:7" ht="12">
      <c r="A19" s="7" t="s">
        <v>99</v>
      </c>
      <c r="B19" s="18">
        <v>47.4186049893067</v>
      </c>
      <c r="C19" s="102">
        <f t="shared" si="3"/>
        <v>0.4197734155544093</v>
      </c>
      <c r="D19" s="91">
        <v>2.02307302231238</v>
      </c>
      <c r="E19" s="102">
        <f t="shared" si="4"/>
        <v>0.01704148814766433</v>
      </c>
      <c r="F19" s="12">
        <f>B19+D19</f>
        <v>49.44167801161908</v>
      </c>
      <c r="G19" s="124" t="s">
        <v>157</v>
      </c>
    </row>
    <row r="20" spans="1:7" ht="12">
      <c r="A20" s="7" t="s">
        <v>5</v>
      </c>
      <c r="B20" s="18">
        <v>122.821184597211</v>
      </c>
      <c r="C20" s="102">
        <f t="shared" si="3"/>
        <v>1.0872750932347426</v>
      </c>
      <c r="D20" s="91">
        <v>28.1956726217136</v>
      </c>
      <c r="E20" s="102">
        <f t="shared" si="4"/>
        <v>0.23750809560455066</v>
      </c>
      <c r="F20" s="12">
        <f>B20+D20</f>
        <v>151.0168572189246</v>
      </c>
      <c r="G20" s="124" t="s">
        <v>157</v>
      </c>
    </row>
    <row r="21" spans="1:7" ht="12">
      <c r="A21" s="14" t="s">
        <v>6</v>
      </c>
      <c r="B21" s="19">
        <f>SUM(B16:B20)</f>
        <v>1734.526943781419</v>
      </c>
      <c r="C21" s="103">
        <f t="shared" si="3"/>
        <v>15.35490763016904</v>
      </c>
      <c r="D21" s="92">
        <f>SUM(D16:D20)</f>
        <v>64.54475068171003</v>
      </c>
      <c r="E21" s="103">
        <f t="shared" si="4"/>
        <v>0.5436969360992598</v>
      </c>
      <c r="F21" s="15">
        <f>SUM(F16:F20)</f>
        <v>1799.071694463129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>
      <c r="A23" s="14" t="s">
        <v>7</v>
      </c>
      <c r="B23" s="19">
        <v>64.566003020535</v>
      </c>
      <c r="C23" s="103">
        <f>IF(B$39=0,0,(B23/B$39)*100)</f>
        <v>0.5715708343326057</v>
      </c>
      <c r="D23" s="92">
        <v>3.03820700559204</v>
      </c>
      <c r="E23" s="103">
        <f>IF(D$39=0,0,(D23/D$39)*100)</f>
        <v>0.02559253576362153</v>
      </c>
      <c r="F23" s="15">
        <f>B23+D23</f>
        <v>67.60421002612705</v>
      </c>
      <c r="G23" s="124" t="s">
        <v>157</v>
      </c>
    </row>
    <row r="24" spans="1:7" ht="6" customHeight="1">
      <c r="A24" s="7"/>
      <c r="B24" s="18"/>
      <c r="C24" s="99"/>
      <c r="D24" s="91"/>
      <c r="E24" s="99"/>
      <c r="F24" s="12"/>
      <c r="G24" s="124" t="s">
        <v>157</v>
      </c>
    </row>
    <row r="25" spans="1:7" ht="12">
      <c r="A25" s="7" t="s">
        <v>8</v>
      </c>
      <c r="B25" s="18">
        <v>63.5163334284475</v>
      </c>
      <c r="C25" s="102">
        <f>IF(B$39=0,0,(B25/B$39)*100)</f>
        <v>0.5622786295118705</v>
      </c>
      <c r="D25" s="91">
        <v>5.02481210205035</v>
      </c>
      <c r="E25" s="102">
        <f>IF(D$39=0,0,(D25/D$39)*100)</f>
        <v>0.04232683394861131</v>
      </c>
      <c r="F25" s="12">
        <f>B25+D25</f>
        <v>68.54114553049786</v>
      </c>
      <c r="G25" s="124" t="s">
        <v>157</v>
      </c>
    </row>
    <row r="26" spans="1:7" ht="12">
      <c r="A26" s="7" t="s">
        <v>103</v>
      </c>
      <c r="B26" s="18">
        <v>63.4837991793555</v>
      </c>
      <c r="C26" s="102">
        <f>IF(B$39=0,0,(B26/B$39)*100)</f>
        <v>0.5619906199243483</v>
      </c>
      <c r="D26" s="91">
        <v>5.02648617377798</v>
      </c>
      <c r="E26" s="102">
        <f>IF(D$39=0,0,(D26/D$39)*100)</f>
        <v>0.04234093560148795</v>
      </c>
      <c r="F26" s="12">
        <f>B26+D26</f>
        <v>68.51028535313348</v>
      </c>
      <c r="G26" s="124" t="s">
        <v>157</v>
      </c>
    </row>
    <row r="27" spans="1:7" ht="12">
      <c r="A27" s="7" t="s">
        <v>104</v>
      </c>
      <c r="B27" s="18">
        <v>3.02450980392156</v>
      </c>
      <c r="C27" s="102">
        <f>IF(B$39=0,0,(B27/B$39)*100)</f>
        <v>0.026774486745366248</v>
      </c>
      <c r="D27" s="91">
        <v>0</v>
      </c>
      <c r="E27" s="102">
        <f>IF(D$39=0,0,(D27/D$39)*100)</f>
        <v>0</v>
      </c>
      <c r="F27" s="12">
        <f>B27+D27</f>
        <v>3.02450980392156</v>
      </c>
      <c r="G27" s="124" t="s">
        <v>157</v>
      </c>
    </row>
    <row r="28" spans="1:7" ht="12">
      <c r="A28" s="7" t="s">
        <v>18</v>
      </c>
      <c r="B28" s="18">
        <v>51.3049902027805</v>
      </c>
      <c r="C28" s="102">
        <f>IF(B$39=0,0,(B28/B$39)*100)</f>
        <v>0.4541776582685918</v>
      </c>
      <c r="D28" s="91">
        <v>2.02604328098211</v>
      </c>
      <c r="E28" s="102">
        <f>IF(D$39=0,0,(D28/D$39)*100)</f>
        <v>0.017066508316169095</v>
      </c>
      <c r="F28" s="12">
        <f>B28+D28</f>
        <v>53.33103348376261</v>
      </c>
      <c r="G28" s="124" t="s">
        <v>157</v>
      </c>
    </row>
    <row r="29" spans="1:7" ht="12">
      <c r="A29" s="14" t="s">
        <v>9</v>
      </c>
      <c r="B29" s="19">
        <f>SUM(B25:B28)</f>
        <v>181.32963261450504</v>
      </c>
      <c r="C29" s="103">
        <f>IF(B$39=0,0,(B29/B$39)*100)</f>
        <v>1.6052213944501763</v>
      </c>
      <c r="D29" s="92">
        <f>SUM(D25:D28)</f>
        <v>12.07734155681044</v>
      </c>
      <c r="E29" s="103">
        <f>IF(D$39=0,0,(D29/D$39)*100)</f>
        <v>0.10173427786626835</v>
      </c>
      <c r="F29" s="15">
        <f>SUM(F25:F28)</f>
        <v>193.40697417131548</v>
      </c>
      <c r="G29" s="124" t="s">
        <v>157</v>
      </c>
    </row>
    <row r="30" spans="1:7" ht="6" customHeight="1">
      <c r="A30" s="7"/>
      <c r="B30" s="18"/>
      <c r="C30" s="99"/>
      <c r="D30" s="91"/>
      <c r="E30" s="99"/>
      <c r="F30" s="12"/>
      <c r="G30" s="124" t="s">
        <v>157</v>
      </c>
    </row>
    <row r="31" spans="1:7" ht="12">
      <c r="A31" s="7" t="s">
        <v>59</v>
      </c>
      <c r="B31" s="18">
        <v>976.41492164927</v>
      </c>
      <c r="C31" s="102">
        <f>IF(B$39=0,0,(B31/B$39)*100)</f>
        <v>8.643717518713064</v>
      </c>
      <c r="D31" s="91">
        <v>23.1232367742313</v>
      </c>
      <c r="E31" s="102">
        <f>IF(D$39=0,0,(D31/D$39)*100)</f>
        <v>0.19478009991616274</v>
      </c>
      <c r="F31" s="12">
        <f>B31+D31</f>
        <v>999.5381584235013</v>
      </c>
      <c r="G31" s="124" t="s">
        <v>157</v>
      </c>
    </row>
    <row r="32" spans="1:7" ht="12">
      <c r="A32" s="7" t="s">
        <v>56</v>
      </c>
      <c r="B32" s="18">
        <v>215.614204423177</v>
      </c>
      <c r="C32" s="102">
        <f>IF(B$39=0,0,(B32/B$39)*100)</f>
        <v>1.9087257217536073</v>
      </c>
      <c r="D32" s="91">
        <v>38.6753315444017</v>
      </c>
      <c r="E32" s="102">
        <f>IF(D$39=0,0,(D32/D$39)*100)</f>
        <v>0.32578418912806867</v>
      </c>
      <c r="F32" s="12">
        <f>B32+D32</f>
        <v>254.2895359675787</v>
      </c>
      <c r="G32" s="124" t="s">
        <v>157</v>
      </c>
    </row>
    <row r="33" spans="1:7" ht="12">
      <c r="A33" s="7" t="s">
        <v>57</v>
      </c>
      <c r="B33" s="18">
        <v>1749.81101102388</v>
      </c>
      <c r="C33" s="102">
        <f>IF(B$39=0,0,(B33/B$39)*100)</f>
        <v>15.490209904695629</v>
      </c>
      <c r="D33" s="91">
        <v>29.1759968627842</v>
      </c>
      <c r="E33" s="102">
        <f>IF(D$39=0,0,(D33/D$39)*100)</f>
        <v>0.24576592107640505</v>
      </c>
      <c r="F33" s="12">
        <f>B33+D33</f>
        <v>1778.987007886664</v>
      </c>
      <c r="G33" s="124" t="s">
        <v>157</v>
      </c>
    </row>
    <row r="34" spans="1:7" ht="12">
      <c r="A34" s="7" t="s">
        <v>143</v>
      </c>
      <c r="B34" s="18">
        <v>74.415353555462</v>
      </c>
      <c r="C34" s="102">
        <f>IF(B$39=0,0,(B34/B$39)*100)</f>
        <v>0.6587622545772821</v>
      </c>
      <c r="D34" s="91">
        <v>6.09373835860326</v>
      </c>
      <c r="E34" s="102">
        <f>IF(D$39=0,0,(D34/D$39)*100)</f>
        <v>0.0513310043027553</v>
      </c>
      <c r="F34" s="12">
        <f>B34+D34</f>
        <v>80.50909191406527</v>
      </c>
      <c r="G34" s="124" t="s">
        <v>157</v>
      </c>
    </row>
    <row r="35" spans="1:7" ht="12">
      <c r="A35" s="14" t="s">
        <v>11</v>
      </c>
      <c r="B35" s="19">
        <f>SUM(B31:B34)</f>
        <v>3016.255490651789</v>
      </c>
      <c r="C35" s="103">
        <f>IF(B$39=0,0,(B35/B$39)*100)</f>
        <v>26.701415399739588</v>
      </c>
      <c r="D35" s="92">
        <f>SUM(D31:D34)</f>
        <v>97.06830354002047</v>
      </c>
      <c r="E35" s="103">
        <f>IF(D$39=0,0,(D35/D$39)*100)</f>
        <v>0.8176612144233918</v>
      </c>
      <c r="F35" s="15">
        <f>SUM(F31:F34)</f>
        <v>3113.323794191809</v>
      </c>
      <c r="G35" s="124" t="s">
        <v>157</v>
      </c>
    </row>
    <row r="36" spans="1:7" ht="6" customHeight="1">
      <c r="A36" s="7"/>
      <c r="B36" s="18"/>
      <c r="C36" s="99"/>
      <c r="D36" s="91"/>
      <c r="E36" s="99"/>
      <c r="F36" s="12"/>
      <c r="G36" s="124" t="s">
        <v>157</v>
      </c>
    </row>
    <row r="37" spans="1:7" ht="12">
      <c r="A37" s="14" t="s">
        <v>33</v>
      </c>
      <c r="B37" s="19"/>
      <c r="C37" s="103">
        <f>IF(B$39=0,0,(B37/B$39)*100)</f>
        <v>0</v>
      </c>
      <c r="D37" s="92"/>
      <c r="E37" s="103">
        <f>IF(D$39=0,0,(D37/D$39)*100)</f>
        <v>0</v>
      </c>
      <c r="F37" s="15">
        <f>B37+D37</f>
        <v>0</v>
      </c>
      <c r="G37" s="124" t="s">
        <v>157</v>
      </c>
    </row>
    <row r="38" spans="1:6" ht="6" customHeight="1">
      <c r="A38" s="7"/>
      <c r="B38" s="18"/>
      <c r="C38" s="99"/>
      <c r="D38" s="91"/>
      <c r="E38" s="99"/>
      <c r="F38" s="28"/>
    </row>
    <row r="39" spans="1:6" ht="13.5" thickBot="1">
      <c r="A39" s="8" t="s">
        <v>37</v>
      </c>
      <c r="B39" s="34">
        <f>B14+B21+B23+B29+B35+B37</f>
        <v>11296.238216200352</v>
      </c>
      <c r="C39" s="105">
        <f>IF(B$39=0,0,(B39/B$39)*100)</f>
        <v>100</v>
      </c>
      <c r="D39" s="106">
        <f>D14+D21+D23+D29+D35+D37</f>
        <v>11871.457497035892</v>
      </c>
      <c r="E39" s="110">
        <f>IF(D$39=0,0,(D39/D$39)*100)</f>
        <v>100</v>
      </c>
      <c r="F39" s="13">
        <f>B39+D39</f>
        <v>23167.695713236244</v>
      </c>
    </row>
    <row r="40" spans="2:6" ht="12" customHeight="1">
      <c r="B40" s="3"/>
      <c r="C40" s="3"/>
      <c r="D40" s="3"/>
      <c r="E40" s="3"/>
      <c r="F40" s="3"/>
    </row>
    <row r="41" spans="1:6" ht="12">
      <c r="A41" s="2" t="s">
        <v>152</v>
      </c>
      <c r="F41" s="1"/>
    </row>
    <row r="42" spans="7:9" ht="12.75">
      <c r="G42" s="61"/>
      <c r="H42" s="61"/>
      <c r="I42" s="61"/>
    </row>
    <row r="43" spans="7:9" ht="12.75">
      <c r="G43" s="61"/>
      <c r="H43" s="61"/>
      <c r="I43" s="61"/>
    </row>
    <row r="44" spans="7:9" ht="12.75">
      <c r="G44" s="61"/>
      <c r="H44" s="61"/>
      <c r="I44" s="61"/>
    </row>
    <row r="45" spans="7:9" ht="12.75">
      <c r="G45" s="61"/>
      <c r="H45" s="61"/>
      <c r="I45" s="61"/>
    </row>
    <row r="46" spans="7:9" ht="12.75">
      <c r="G46" s="61"/>
      <c r="H46" s="61"/>
      <c r="I46" s="61"/>
    </row>
    <row r="47" spans="7:9" ht="12.75">
      <c r="G47" s="61"/>
      <c r="H47" s="61"/>
      <c r="I47" s="61"/>
    </row>
    <row r="48" spans="7:9" ht="12.75">
      <c r="G48" s="61"/>
      <c r="H48" s="61"/>
      <c r="I48" s="61"/>
    </row>
    <row r="49" spans="7:9" ht="12.75">
      <c r="G49" s="61"/>
      <c r="H49" s="61"/>
      <c r="I49" s="61"/>
    </row>
    <row r="50" spans="7:9" ht="12.75">
      <c r="G50" s="61"/>
      <c r="H50" s="61"/>
      <c r="I50" s="61"/>
    </row>
    <row r="51" spans="7:9" ht="12.75">
      <c r="G51" s="61"/>
      <c r="H51" s="61"/>
      <c r="I51" s="61"/>
    </row>
    <row r="52" spans="7:9" ht="12.75">
      <c r="G52" s="61"/>
      <c r="H52" s="61"/>
      <c r="I52" s="61"/>
    </row>
    <row r="53" spans="7:9" ht="12.75">
      <c r="G53" s="61"/>
      <c r="H53" s="61"/>
      <c r="I53" s="61"/>
    </row>
    <row r="54" spans="7:9" ht="12.75">
      <c r="G54" s="61"/>
      <c r="H54" s="61"/>
      <c r="I54" s="61"/>
    </row>
    <row r="55" spans="7:9" ht="12.75">
      <c r="G55" s="61"/>
      <c r="H55" s="61"/>
      <c r="I55" s="61"/>
    </row>
    <row r="56" spans="7:9" ht="12.75">
      <c r="G56" s="61"/>
      <c r="H56" s="61"/>
      <c r="I56" s="61"/>
    </row>
    <row r="57" spans="7:9" ht="12.75">
      <c r="G57" s="61"/>
      <c r="H57" s="61"/>
      <c r="I57" s="61"/>
    </row>
    <row r="58" spans="7:9" ht="12.75">
      <c r="G58" s="61"/>
      <c r="H58" s="61"/>
      <c r="I58" s="61"/>
    </row>
    <row r="59" spans="7:9" ht="12.75">
      <c r="G59" s="61"/>
      <c r="H59" s="61"/>
      <c r="I59" s="61"/>
    </row>
    <row r="60" spans="7:9" ht="12.75">
      <c r="G60" s="61"/>
      <c r="H60" s="61"/>
      <c r="I60" s="61"/>
    </row>
    <row r="61" spans="7:9" ht="12.75">
      <c r="G61" s="61"/>
      <c r="H61" s="61"/>
      <c r="I61" s="61"/>
    </row>
    <row r="62" spans="7:9" ht="12.75">
      <c r="G62" s="61"/>
      <c r="H62" s="61"/>
      <c r="I62" s="61"/>
    </row>
    <row r="63" spans="7:9" ht="12.75">
      <c r="G63" s="61"/>
      <c r="H63" s="61"/>
      <c r="I63" s="61"/>
    </row>
    <row r="64" spans="7:9" ht="12.75">
      <c r="G64" s="61"/>
      <c r="H64" s="61"/>
      <c r="I64" s="61"/>
    </row>
    <row r="65" spans="7:9" ht="12.75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OCTOBRE 2018</v>
      </c>
      <c r="B1" s="51" t="s">
        <v>49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34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42</v>
      </c>
      <c r="B8" s="18">
        <v>485.551384660898</v>
      </c>
      <c r="C8" s="102">
        <f aca="true" t="shared" si="0" ref="C8:C15">IF(B$17=0,0,(B8/B$17)*100)</f>
        <v>4.298345833080529</v>
      </c>
      <c r="D8" s="91">
        <v>399.742819871944</v>
      </c>
      <c r="E8" s="102">
        <f aca="true" t="shared" si="1" ref="E8:E15">IF(D$17=0,0,(D8/D$17)*100)</f>
        <v>3.367259832853311</v>
      </c>
      <c r="F8" s="12">
        <f aca="true" t="shared" si="2" ref="F8:F15">B8+D8</f>
        <v>885.2942045328421</v>
      </c>
      <c r="G8" s="124" t="s">
        <v>157</v>
      </c>
    </row>
    <row r="9" spans="1:7" ht="12">
      <c r="A9" s="36" t="s">
        <v>43</v>
      </c>
      <c r="B9" s="18">
        <v>2181.04983680314</v>
      </c>
      <c r="C9" s="102">
        <f t="shared" si="0"/>
        <v>19.30775356414861</v>
      </c>
      <c r="D9" s="91">
        <v>1409.89502524285</v>
      </c>
      <c r="E9" s="102">
        <f t="shared" si="1"/>
        <v>11.876343116208542</v>
      </c>
      <c r="F9" s="12">
        <f t="shared" si="2"/>
        <v>3590.94486204599</v>
      </c>
      <c r="G9" s="124" t="s">
        <v>157</v>
      </c>
    </row>
    <row r="10" spans="1:7" ht="12">
      <c r="A10" s="36" t="s">
        <v>44</v>
      </c>
      <c r="B10" s="18">
        <v>2484.91074628176</v>
      </c>
      <c r="C10" s="102">
        <f t="shared" si="0"/>
        <v>21.997683642312523</v>
      </c>
      <c r="D10" s="91">
        <v>1951.31035467409</v>
      </c>
      <c r="E10" s="102">
        <f t="shared" si="1"/>
        <v>16.4369906151902</v>
      </c>
      <c r="F10" s="12">
        <f t="shared" si="2"/>
        <v>4436.2211009558505</v>
      </c>
      <c r="G10" s="124" t="s">
        <v>157</v>
      </c>
    </row>
    <row r="11" spans="1:7" ht="12">
      <c r="A11" s="36" t="s">
        <v>45</v>
      </c>
      <c r="B11" s="18">
        <v>1688.6851117257</v>
      </c>
      <c r="C11" s="102">
        <f t="shared" si="0"/>
        <v>14.949092604154671</v>
      </c>
      <c r="D11" s="91">
        <v>1889.98497212074</v>
      </c>
      <c r="E11" s="102">
        <f t="shared" si="1"/>
        <v>15.920412237441203</v>
      </c>
      <c r="F11" s="12">
        <f t="shared" si="2"/>
        <v>3578.67008384644</v>
      </c>
      <c r="G11" s="124" t="s">
        <v>157</v>
      </c>
    </row>
    <row r="12" spans="1:7" ht="12">
      <c r="A12" s="36" t="s">
        <v>46</v>
      </c>
      <c r="B12" s="18">
        <v>2364.19025045496</v>
      </c>
      <c r="C12" s="102">
        <f t="shared" si="0"/>
        <v>20.929004905937518</v>
      </c>
      <c r="D12" s="91">
        <v>2020.82037198547</v>
      </c>
      <c r="E12" s="102">
        <f t="shared" si="1"/>
        <v>17.022512800050276</v>
      </c>
      <c r="F12" s="12">
        <f t="shared" si="2"/>
        <v>4385.01062244043</v>
      </c>
      <c r="G12" s="124" t="s">
        <v>157</v>
      </c>
    </row>
    <row r="13" spans="1:7" ht="12">
      <c r="A13" s="36" t="s">
        <v>47</v>
      </c>
      <c r="B13" s="18">
        <v>986.726904880926</v>
      </c>
      <c r="C13" s="102">
        <f t="shared" si="0"/>
        <v>8.735004397002047</v>
      </c>
      <c r="D13" s="91">
        <v>1373.97880349018</v>
      </c>
      <c r="E13" s="102">
        <f t="shared" si="1"/>
        <v>11.573800469177733</v>
      </c>
      <c r="F13" s="12">
        <f t="shared" si="2"/>
        <v>2360.705708371106</v>
      </c>
      <c r="G13" s="124" t="s">
        <v>157</v>
      </c>
    </row>
    <row r="14" spans="1:7" ht="12">
      <c r="A14" s="36" t="s">
        <v>48</v>
      </c>
      <c r="B14" s="18">
        <v>566.472841170164</v>
      </c>
      <c r="C14" s="102">
        <f t="shared" si="0"/>
        <v>5.0147033935400245</v>
      </c>
      <c r="D14" s="91">
        <v>1081.4161157334</v>
      </c>
      <c r="E14" s="102">
        <f t="shared" si="1"/>
        <v>9.10937950123991</v>
      </c>
      <c r="F14" s="12">
        <f t="shared" si="2"/>
        <v>1647.888956903564</v>
      </c>
      <c r="G14" s="124" t="s">
        <v>157</v>
      </c>
    </row>
    <row r="15" spans="1:7" ht="12">
      <c r="A15" s="36" t="s">
        <v>54</v>
      </c>
      <c r="B15" s="18">
        <v>538.651140222801</v>
      </c>
      <c r="C15" s="102">
        <f t="shared" si="0"/>
        <v>4.768411659824079</v>
      </c>
      <c r="D15" s="91">
        <v>1744.30903391726</v>
      </c>
      <c r="E15" s="102">
        <f t="shared" si="1"/>
        <v>14.693301427838822</v>
      </c>
      <c r="F15" s="12">
        <f t="shared" si="2"/>
        <v>2282.960174140061</v>
      </c>
      <c r="G15" s="124" t="s">
        <v>157</v>
      </c>
    </row>
    <row r="16" spans="1:6" ht="6" customHeight="1">
      <c r="A16" s="36"/>
      <c r="B16" s="18"/>
      <c r="C16" s="99"/>
      <c r="D16" s="91"/>
      <c r="E16" s="99"/>
      <c r="F16" s="28"/>
    </row>
    <row r="17" spans="1:6" ht="13.5" thickBot="1">
      <c r="A17" s="32" t="s">
        <v>35</v>
      </c>
      <c r="B17" s="20">
        <f>SUM(B8:B15)</f>
        <v>11296.238216200349</v>
      </c>
      <c r="C17" s="110">
        <f>IF(B$17=0,0,(B17/B$17)*100)</f>
        <v>100</v>
      </c>
      <c r="D17" s="106">
        <f>SUM(D8:D15)</f>
        <v>11871.457497035934</v>
      </c>
      <c r="E17" s="110">
        <f>IF(D$17=0,0,(D17/D$17)*100)</f>
        <v>100</v>
      </c>
      <c r="F17" s="13">
        <f>SUM(F8:F15)</f>
        <v>23167.695713236284</v>
      </c>
    </row>
    <row r="18" spans="2:6" ht="12">
      <c r="B18" s="3"/>
      <c r="C18" s="3"/>
      <c r="D18" s="3"/>
      <c r="E18" s="3"/>
      <c r="F18" s="3"/>
    </row>
    <row r="19" spans="1:6" ht="12">
      <c r="A19" s="2" t="s">
        <v>151</v>
      </c>
      <c r="F19" s="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OCTOBRE 2018</v>
      </c>
      <c r="B1" s="51" t="s">
        <v>62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61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38</v>
      </c>
      <c r="B8" s="18">
        <v>6854.3216735106</v>
      </c>
      <c r="C8" s="102">
        <f>IF(B$14=0,0,(B8/B$14)*100)</f>
        <v>55.13091183457315</v>
      </c>
      <c r="D8" s="91">
        <v>975.077942420996</v>
      </c>
      <c r="E8" s="102">
        <f>IF(D$14=0,0,(D8/D$14)*100)</f>
        <v>8.064127154090265</v>
      </c>
      <c r="F8" s="12">
        <f>SUM(B8:D8)</f>
        <v>7884.530527766169</v>
      </c>
      <c r="G8" s="124" t="s">
        <v>157</v>
      </c>
    </row>
    <row r="9" spans="1:7" ht="12">
      <c r="A9" s="36" t="s">
        <v>39</v>
      </c>
      <c r="B9" s="18">
        <v>1531.58501378852</v>
      </c>
      <c r="C9" s="102">
        <f>IF(B$14=0,0,(B9/B$14)*100)</f>
        <v>12.31889636703929</v>
      </c>
      <c r="D9" s="91">
        <v>108.282983499103</v>
      </c>
      <c r="E9" s="102">
        <f>IF(D$14=0,0,(D9/D$14)*100)</f>
        <v>0.8955261006037728</v>
      </c>
      <c r="F9" s="12">
        <f>SUM(B9:D9)</f>
        <v>1652.1868936546623</v>
      </c>
      <c r="G9" s="124" t="s">
        <v>157</v>
      </c>
    </row>
    <row r="10" spans="1:7" ht="12">
      <c r="A10" s="36" t="s">
        <v>60</v>
      </c>
      <c r="B10" s="18">
        <v>2543.6359833609</v>
      </c>
      <c r="C10" s="102">
        <f>IF(B$14=0,0,(B10/B$14)*100)</f>
        <v>20.45905894377058</v>
      </c>
      <c r="D10" s="91">
        <v>429.813638425532</v>
      </c>
      <c r="E10" s="102">
        <f>IF(D$14=0,0,(D10/D$14)*100)</f>
        <v>3.5546613065821666</v>
      </c>
      <c r="F10" s="12">
        <f>SUM(B10:D10)</f>
        <v>2993.908680730203</v>
      </c>
      <c r="G10" s="124" t="s">
        <v>157</v>
      </c>
    </row>
    <row r="11" spans="1:7" ht="12">
      <c r="A11" s="36" t="s">
        <v>40</v>
      </c>
      <c r="B11" s="18">
        <v>1503.26760840412</v>
      </c>
      <c r="C11" s="102">
        <f>IF(B$14=0,0,(B11/B$14)*100)</f>
        <v>12.09113285461697</v>
      </c>
      <c r="D11" s="91">
        <v>10578.3751320951</v>
      </c>
      <c r="E11" s="102">
        <f>IF(D$14=0,0,(D11/D$14)*100)</f>
        <v>87.4856854387238</v>
      </c>
      <c r="F11" s="12">
        <f>SUM(B11:D11)</f>
        <v>12093.733873353836</v>
      </c>
      <c r="G11" s="124" t="s">
        <v>157</v>
      </c>
    </row>
    <row r="12" spans="1:7" ht="12">
      <c r="A12" s="36" t="s">
        <v>30</v>
      </c>
      <c r="B12" s="18"/>
      <c r="C12" s="102">
        <f>IF(B$14=0,0,(B12/B$14)*100)</f>
        <v>0</v>
      </c>
      <c r="D12" s="91"/>
      <c r="E12" s="102">
        <f>IF(D$14=0,0,(D12/D$14)*100)</f>
        <v>0</v>
      </c>
      <c r="F12" s="12">
        <f>SUM(B12:D12)</f>
        <v>0</v>
      </c>
      <c r="G12" s="124" t="s">
        <v>157</v>
      </c>
    </row>
    <row r="13" spans="1:6" ht="6" customHeight="1">
      <c r="A13" s="36"/>
      <c r="B13" s="18"/>
      <c r="C13" s="99"/>
      <c r="D13" s="91"/>
      <c r="E13" s="99"/>
      <c r="F13" s="28"/>
    </row>
    <row r="14" spans="1:6" ht="13.5" thickBot="1">
      <c r="A14" s="32" t="s">
        <v>41</v>
      </c>
      <c r="B14" s="20">
        <f>SUM(B8:B12)</f>
        <v>12432.81027906414</v>
      </c>
      <c r="C14" s="110">
        <f>IF(B$14=0,0,(B14/B$14)*100)</f>
        <v>100</v>
      </c>
      <c r="D14" s="106">
        <f>SUM(D8:D12)</f>
        <v>12091.54969644073</v>
      </c>
      <c r="E14" s="110">
        <f>IF(D$14=0,0,(D14/D$14)*100)</f>
        <v>100</v>
      </c>
      <c r="F14" s="13">
        <f>SUM(F8:F12)</f>
        <v>24624.35997550487</v>
      </c>
    </row>
    <row r="15" spans="2:6" ht="12">
      <c r="B15" s="3"/>
      <c r="C15" s="3"/>
      <c r="D15" s="3"/>
      <c r="E15" s="3"/>
      <c r="F15" s="3"/>
    </row>
    <row r="16" spans="1:6" ht="12">
      <c r="A16" s="2" t="s">
        <v>152</v>
      </c>
      <c r="F16" s="1"/>
    </row>
    <row r="17" ht="12">
      <c r="A17" s="2" t="s">
        <v>154</v>
      </c>
    </row>
    <row r="19" spans="6:8" ht="12.75">
      <c r="F19" s="61"/>
      <c r="G19" s="61"/>
      <c r="H19" s="61"/>
    </row>
    <row r="20" spans="6:8" ht="12.75">
      <c r="F20" s="61"/>
      <c r="G20" s="61"/>
      <c r="H20" s="61"/>
    </row>
    <row r="21" spans="2:5" ht="12.75">
      <c r="B21" s="61"/>
      <c r="C21" s="61"/>
      <c r="D21" s="61"/>
      <c r="E21" s="61"/>
    </row>
    <row r="22" spans="2:5" ht="12.75">
      <c r="B22" s="61"/>
      <c r="C22" s="61"/>
      <c r="D22" s="61"/>
      <c r="E22" s="61"/>
    </row>
    <row r="23" spans="2:5" ht="12.75">
      <c r="B23" s="61"/>
      <c r="C23" s="61"/>
      <c r="D23" s="61"/>
      <c r="E23" s="61"/>
    </row>
    <row r="24" spans="2:5" ht="12.75">
      <c r="B24" s="61"/>
      <c r="C24" s="61"/>
      <c r="D24" s="61"/>
      <c r="E24" s="61"/>
    </row>
    <row r="25" spans="2:5" ht="12.75">
      <c r="B25" s="61"/>
      <c r="C25" s="61"/>
      <c r="D25" s="61"/>
      <c r="E25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6:8" ht="12.75">
      <c r="F33" s="61"/>
      <c r="G33" s="61"/>
      <c r="H33" s="61"/>
    </row>
    <row r="34" spans="6:8" ht="12.75">
      <c r="F34" s="61"/>
      <c r="G34" s="61"/>
      <c r="H3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5" ht="12.75">
      <c r="A1" s="125" t="str">
        <f>Sommaire!A1</f>
        <v>OCTOBRE 2018</v>
      </c>
      <c r="B1" s="51" t="s">
        <v>153</v>
      </c>
      <c r="C1" s="51"/>
      <c r="D1" s="81"/>
      <c r="E1" s="8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71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69</v>
      </c>
      <c r="B8" s="18">
        <v>6341.37387530595</v>
      </c>
      <c r="C8" s="102">
        <f>IF(B$13=0,0,(B8/B$13)*100)</f>
        <v>56.1370409683071</v>
      </c>
      <c r="D8" s="91">
        <v>484.692546203443</v>
      </c>
      <c r="E8" s="102">
        <f>IF(D$13=0,0,(D8/D$13)*100)</f>
        <v>4.082839418196625</v>
      </c>
      <c r="F8" s="12">
        <f>B8+D8</f>
        <v>6826.066421509393</v>
      </c>
      <c r="G8" s="124" t="s">
        <v>157</v>
      </c>
    </row>
    <row r="9" spans="1:7" ht="12">
      <c r="A9" s="36" t="s">
        <v>70</v>
      </c>
      <c r="B9" s="18">
        <v>628.700208760249</v>
      </c>
      <c r="C9" s="102">
        <f>IF(B$13=0,0,(B9/B$13)*100)</f>
        <v>5.565571447126596</v>
      </c>
      <c r="D9" s="91">
        <v>205.23534187768</v>
      </c>
      <c r="E9" s="102">
        <f>IF(D$13=0,0,(D9/D$13)*100)</f>
        <v>1.728813348562487</v>
      </c>
      <c r="F9" s="12">
        <f>B9+D9</f>
        <v>833.935550637929</v>
      </c>
      <c r="G9" s="124" t="s">
        <v>157</v>
      </c>
    </row>
    <row r="10" spans="1:7" ht="12">
      <c r="A10" s="36" t="s">
        <v>60</v>
      </c>
      <c r="B10" s="18">
        <v>3457.53876717305</v>
      </c>
      <c r="C10" s="102">
        <f>IF(B$13=0,0,(B10/B$13)*100)</f>
        <v>30.607877604904516</v>
      </c>
      <c r="D10" s="91">
        <v>705.567278750949</v>
      </c>
      <c r="E10" s="102">
        <f>IF(D$13=0,0,(D10/D$13)*100)</f>
        <v>5.943392198701067</v>
      </c>
      <c r="F10" s="12">
        <f>B10+D10</f>
        <v>4163.106045923999</v>
      </c>
      <c r="G10" s="124" t="s">
        <v>157</v>
      </c>
    </row>
    <row r="11" spans="1:7" ht="12">
      <c r="A11" s="36" t="s">
        <v>30</v>
      </c>
      <c r="B11" s="18">
        <v>868.625364961095</v>
      </c>
      <c r="C11" s="102">
        <f>IF(B$13=0,0,(B11/B$13)*100)</f>
        <v>7.689509979661796</v>
      </c>
      <c r="D11" s="91">
        <v>10475.9623302039</v>
      </c>
      <c r="E11" s="102">
        <f>IF(D$13=0,0,(D11/D$13)*100)</f>
        <v>88.24495503453981</v>
      </c>
      <c r="F11" s="12">
        <f>B11+D11</f>
        <v>11344.587695164995</v>
      </c>
      <c r="G11" s="124" t="s">
        <v>157</v>
      </c>
    </row>
    <row r="12" spans="1:6" ht="6" customHeight="1">
      <c r="A12" s="36"/>
      <c r="B12" s="18"/>
      <c r="C12" s="99"/>
      <c r="D12" s="91"/>
      <c r="E12" s="99"/>
      <c r="F12" s="28"/>
    </row>
    <row r="13" spans="1:6" ht="13.5" thickBot="1">
      <c r="A13" s="32" t="s">
        <v>35</v>
      </c>
      <c r="B13" s="20">
        <f>SUM(B8:B11)</f>
        <v>11296.238216200343</v>
      </c>
      <c r="C13" s="110">
        <f>IF(B$13=0,0,(B13/B$13)*100)</f>
        <v>100</v>
      </c>
      <c r="D13" s="106">
        <f>SUM(D8:D11)</f>
        <v>11871.457497035972</v>
      </c>
      <c r="E13" s="110">
        <f>IF(D$13=0,0,(D13/D$13)*100)</f>
        <v>100</v>
      </c>
      <c r="F13" s="13">
        <f>SUM(F8:F11)</f>
        <v>23167.695713236317</v>
      </c>
    </row>
    <row r="14" spans="2:6" ht="12">
      <c r="B14" s="3"/>
      <c r="C14" s="3"/>
      <c r="D14" s="3"/>
      <c r="E14" s="3"/>
      <c r="F14" s="3"/>
    </row>
    <row r="15" spans="1:6" ht="12">
      <c r="A15" s="2" t="s">
        <v>152</v>
      </c>
      <c r="F15" s="1"/>
    </row>
    <row r="17" spans="7:9" ht="12.75">
      <c r="G17" s="61"/>
      <c r="H17" s="61"/>
      <c r="I17" s="61"/>
    </row>
    <row r="18" spans="7:9" ht="12.75">
      <c r="G18" s="61"/>
      <c r="H18" s="61"/>
      <c r="I18" s="61"/>
    </row>
    <row r="19" spans="7:9" ht="12.75">
      <c r="G19" s="61"/>
      <c r="H19" s="61"/>
      <c r="I19" s="61"/>
    </row>
    <row r="20" spans="7:9" ht="12.75">
      <c r="G20" s="61"/>
      <c r="H20" s="61"/>
      <c r="I20" s="61"/>
    </row>
    <row r="21" spans="7:9" ht="12.75">
      <c r="G21" s="61"/>
      <c r="H21" s="61"/>
      <c r="I21" s="6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orientation="landscape" paperSize="9" scale="80" r:id="rId1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Méryle Guiseppi</cp:lastModifiedBy>
  <cp:lastPrinted>2001-07-18T03:05:16Z</cp:lastPrinted>
  <dcterms:created xsi:type="dcterms:W3CDTF">1999-06-22T23:28:10Z</dcterms:created>
  <dcterms:modified xsi:type="dcterms:W3CDTF">2019-01-31T22:59:52Z</dcterms:modified>
  <cp:category/>
  <cp:version/>
  <cp:contentType/>
  <cp:contentStatus/>
</cp:coreProperties>
</file>