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10" windowWidth="25260" windowHeight="6240" tabRatio="767" activeTab="0"/>
  </bookViews>
  <sheets>
    <sheet name="sommaire" sheetId="1" r:id="rId1"/>
    <sheet name="RNMA_prov" sheetId="2" r:id="rId2"/>
    <sheet name="RNMA_Zone" sheetId="3" r:id="rId3"/>
    <sheet name="RNMA_CSP" sheetId="4" r:id="rId4"/>
    <sheet name="RNMA_âge" sheetId="5" r:id="rId5"/>
    <sheet name="RNMA_type" sheetId="6" r:id="rId6"/>
    <sheet name="RNMA_taille" sheetId="7" r:id="rId7"/>
    <sheet name="RNMA_revenu" sheetId="8" r:id="rId8"/>
    <sheet name="RNMA_stoc" sheetId="9" r:id="rId9"/>
  </sheets>
  <definedNames>
    <definedName name="_xlnm.Print_Area" localSheetId="1">'RNMA_prov'!$A$1:$M$82</definedName>
  </definedNames>
  <calcPr fullCalcOnLoad="1"/>
</workbook>
</file>

<file path=xl/sharedStrings.xml><?xml version="1.0" encoding="utf-8"?>
<sst xmlns="http://schemas.openxmlformats.org/spreadsheetml/2006/main" count="1551" uniqueCount="119">
  <si>
    <t xml:space="preserve">Nombre total de ménages </t>
  </si>
  <si>
    <t>Nombre total d'UC</t>
  </si>
  <si>
    <t>Zone de résidence</t>
  </si>
  <si>
    <t>Type de ménage</t>
  </si>
  <si>
    <t>Rurale</t>
  </si>
  <si>
    <t>Tribale</t>
  </si>
  <si>
    <t>Artisan, chef d'entreprise</t>
  </si>
  <si>
    <t>Cadre supérieur</t>
  </si>
  <si>
    <t>Profession intermédiaire</t>
  </si>
  <si>
    <t>Employé</t>
  </si>
  <si>
    <t>Ouvrier</t>
  </si>
  <si>
    <t>Retraité</t>
  </si>
  <si>
    <t>Famille monoparentale</t>
  </si>
  <si>
    <t>Urbaine</t>
  </si>
  <si>
    <t>Agriculteur</t>
  </si>
  <si>
    <t>sans enf.</t>
  </si>
  <si>
    <t>1 ou 2 enf.</t>
  </si>
  <si>
    <t>2 ou 3 pers.</t>
  </si>
  <si>
    <t>4 ou 5 pers.</t>
  </si>
  <si>
    <t>&lt; 150 000</t>
  </si>
  <si>
    <t>Chômeur, inactif</t>
  </si>
  <si>
    <t>Taille du ménage</t>
  </si>
  <si>
    <t>Statut d'occupation</t>
  </si>
  <si>
    <t>Catégorie socioprofessionnelle</t>
  </si>
  <si>
    <t>Chômeur,inactif</t>
  </si>
  <si>
    <t>----------------------------- Catégorie socioprofessionnelle ----------------------------</t>
  </si>
  <si>
    <t>Âge</t>
  </si>
  <si>
    <t>moins de 30 ans</t>
  </si>
  <si>
    <t>entre 30 et 40 ans</t>
  </si>
  <si>
    <t>entre 40 et 50 ans</t>
  </si>
  <si>
    <t>entre 50 et 60 ans</t>
  </si>
  <si>
    <t>plus de 60 ans</t>
  </si>
  <si>
    <t>----------------------------- Âge ----------------------------</t>
  </si>
  <si>
    <t>Personne seule</t>
  </si>
  <si>
    <t>3 enf. et +</t>
  </si>
  <si>
    <t>6 pers. et +</t>
  </si>
  <si>
    <t>6 personnes et +</t>
  </si>
  <si>
    <t>Revenu monétaire mensuel</t>
  </si>
  <si>
    <t>150 000 - 300 000</t>
  </si>
  <si>
    <t>300 000 - 450 000</t>
  </si>
  <si>
    <t>450 000 - 600 000</t>
  </si>
  <si>
    <t>600 000 et +</t>
  </si>
  <si>
    <t>Propriétaire sans crédit</t>
  </si>
  <si>
    <t>Propriétaire avec crédit</t>
  </si>
  <si>
    <t>Locataire</t>
  </si>
  <si>
    <t>Logé gratuitement</t>
  </si>
  <si>
    <t>----------------------------- Statut d'occupation ----------------------------</t>
  </si>
  <si>
    <t>RESSOURCES NON MONETAIRES ALIMENTAIRES</t>
  </si>
  <si>
    <t>Ressources non monétaires alimentaires annuelles moyenne par ménages</t>
  </si>
  <si>
    <t>Ressources non monétaires alimentaires annuelles moyenne par UC</t>
  </si>
  <si>
    <t>Ensemble</t>
  </si>
  <si>
    <t>Produit</t>
  </si>
  <si>
    <t>Viande dont</t>
  </si>
  <si>
    <t>bœuf</t>
  </si>
  <si>
    <t>Poissons dont</t>
  </si>
  <si>
    <t>autres poissons du large</t>
  </si>
  <si>
    <t>poissons du lagon</t>
  </si>
  <si>
    <t>fruits de mer</t>
  </si>
  <si>
    <t>Fruits dont</t>
  </si>
  <si>
    <t>agrumes</t>
  </si>
  <si>
    <t>fruits à noyau</t>
  </si>
  <si>
    <t>fruit à pépin</t>
  </si>
  <si>
    <t>Légumes dont</t>
  </si>
  <si>
    <t>bananes</t>
  </si>
  <si>
    <t>porc</t>
  </si>
  <si>
    <t>1 personne</t>
  </si>
  <si>
    <t>Autres</t>
  </si>
  <si>
    <t>Source : ISEE</t>
  </si>
  <si>
    <t>Provinces</t>
  </si>
  <si>
    <t>Ressources non monétaires alimentaires annuelles moyennes par ménage</t>
  </si>
  <si>
    <t>Ressources non monétaires alimentaires annuelles moyennes par UC</t>
  </si>
  <si>
    <t>Ressources non monétaires alimentaires mensuelles moyennes par UC</t>
  </si>
  <si>
    <t xml:space="preserve">RESSOURCES NON MONETAIRES ALIMENTAIRES </t>
  </si>
  <si>
    <t>Ressources non monétaires alimentaires mensuelles moyennes par ménage</t>
  </si>
  <si>
    <r>
      <rPr>
        <i/>
        <sz val="6"/>
        <rFont val="Arial"/>
        <family val="2"/>
      </rPr>
      <t>Source : ISEE</t>
    </r>
  </si>
  <si>
    <t>autres légumes frais</t>
  </si>
  <si>
    <t>ananas, coco…</t>
  </si>
  <si>
    <t>3 personnes</t>
  </si>
  <si>
    <t>2 personnes</t>
  </si>
  <si>
    <t>cerf</t>
  </si>
  <si>
    <t>4 personnes</t>
  </si>
  <si>
    <t>5 personnes</t>
  </si>
  <si>
    <t>poulet</t>
  </si>
  <si>
    <t>Ressources non monétaires alimentaires annuelles totales</t>
  </si>
  <si>
    <t>thon</t>
  </si>
  <si>
    <t>Unité : milliers de FCFP</t>
  </si>
  <si>
    <t>Unité:%</t>
  </si>
  <si>
    <t>Unité:F.CFP</t>
  </si>
  <si>
    <t xml:space="preserve">Part des ressources non monétaires alimentaires par nature </t>
  </si>
  <si>
    <t>Part des ressources non monétaires par nature</t>
  </si>
  <si>
    <t>Part des ressources non monétaires alimentaires par nature</t>
  </si>
  <si>
    <t>Province de résidence</t>
  </si>
  <si>
    <t>CSP du chef de ménage</t>
  </si>
  <si>
    <t>Age du chef de ménage</t>
  </si>
  <si>
    <t>Taille de ménage</t>
  </si>
  <si>
    <t>Tranche de revenu</t>
  </si>
  <si>
    <t>RESSOURCES NON MONETAIRES ALIMENTAIRES DETAILLEES PAR PRODUITS</t>
  </si>
  <si>
    <t>Source : ISEE - Enquête Budget- Consommation des Ménages 2007-2008</t>
  </si>
  <si>
    <r>
      <t xml:space="preserve">* </t>
    </r>
    <r>
      <rPr>
        <sz val="12"/>
        <rFont val="Calibri"/>
        <family val="2"/>
      </rPr>
      <t>Chaque feuille contient les rubriques suivantes :</t>
    </r>
  </si>
  <si>
    <r>
      <t xml:space="preserve">• </t>
    </r>
    <r>
      <rPr>
        <sz val="12"/>
        <rFont val="Calibri"/>
        <family val="2"/>
      </rPr>
      <t>Ressources non monétaires alimentaires détaillées par produits annuelles totales</t>
    </r>
  </si>
  <si>
    <r>
      <t xml:space="preserve">• </t>
    </r>
    <r>
      <rPr>
        <sz val="12"/>
        <rFont val="Calibri"/>
        <family val="2"/>
      </rPr>
      <t>Ressources non monétaires alimentaires détaillées par produits annuelles moyennes par ménage</t>
    </r>
  </si>
  <si>
    <r>
      <t xml:space="preserve">• </t>
    </r>
    <r>
      <rPr>
        <sz val="12"/>
        <rFont val="Calibri"/>
        <family val="2"/>
      </rPr>
      <t>Part des ressourcess non monétaires alimentaires détaillées par produits dans la ressource monétaire totale</t>
    </r>
  </si>
  <si>
    <r>
      <t xml:space="preserve">• </t>
    </r>
    <r>
      <rPr>
        <sz val="12"/>
        <rFont val="Calibri"/>
        <family val="2"/>
      </rPr>
      <t>Ressources non monétaires mensuelles alimentaires détaillées par produits moyennes par ménage</t>
    </r>
  </si>
  <si>
    <t>(a) Unité de consommation</t>
  </si>
  <si>
    <r>
      <t xml:space="preserve">• </t>
    </r>
    <r>
      <rPr>
        <sz val="12"/>
        <rFont val="Calibri"/>
        <family val="2"/>
      </rPr>
      <t>Ressources non monétaires alimentaires détaillées par produits annuelles moyennes par UC (a)</t>
    </r>
  </si>
  <si>
    <r>
      <t xml:space="preserve">• </t>
    </r>
    <r>
      <rPr>
        <sz val="12"/>
        <rFont val="Calibri"/>
        <family val="2"/>
      </rPr>
      <t>Ressources non monétaires alimentaires détaillées par produits mensuelles moyennes par UC (a)</t>
    </r>
  </si>
  <si>
    <t xml:space="preserve">Détail des ressources non monétaires alimentaires par produits, selon les critères suivants* : </t>
  </si>
  <si>
    <r>
      <t>-----------------------------</t>
    </r>
    <r>
      <rPr>
        <b/>
        <sz val="11"/>
        <rFont val="Calibri"/>
        <family val="2"/>
      </rPr>
      <t xml:space="preserve"> Province</t>
    </r>
    <r>
      <rPr>
        <b/>
        <sz val="11"/>
        <color indexed="63"/>
        <rFont val="Calibri"/>
        <family val="2"/>
      </rPr>
      <t xml:space="preserve"> ----------------------------</t>
    </r>
  </si>
  <si>
    <r>
      <rPr>
        <b/>
        <sz val="11"/>
        <rFont val="Calibri"/>
        <family val="2"/>
      </rPr>
      <t>îles Loyauté</t>
    </r>
  </si>
  <si>
    <r>
      <rPr>
        <b/>
        <sz val="11"/>
        <rFont val="Calibri"/>
        <family val="2"/>
      </rPr>
      <t>Nord</t>
    </r>
  </si>
  <si>
    <r>
      <rPr>
        <b/>
        <sz val="11"/>
        <rFont val="Calibri"/>
        <family val="2"/>
      </rPr>
      <t>Sud</t>
    </r>
  </si>
  <si>
    <r>
      <t>-----------------------------</t>
    </r>
    <r>
      <rPr>
        <b/>
        <sz val="11"/>
        <rFont val="Calibri"/>
        <family val="2"/>
      </rPr>
      <t xml:space="preserve"> Zone de résidence</t>
    </r>
    <r>
      <rPr>
        <b/>
        <sz val="11"/>
        <color indexed="63"/>
        <rFont val="Calibri"/>
        <family val="2"/>
      </rPr>
      <t xml:space="preserve"> ----------------------------</t>
    </r>
  </si>
  <si>
    <r>
      <rPr>
        <i/>
        <sz val="10"/>
        <rFont val="Calibri"/>
        <family val="2"/>
      </rPr>
      <t>Source : ISEE</t>
    </r>
  </si>
  <si>
    <r>
      <t>-----------------------------</t>
    </r>
    <r>
      <rPr>
        <b/>
        <sz val="11"/>
        <rFont val="Calibri"/>
        <family val="2"/>
      </rPr>
      <t xml:space="preserve"> Catégorie socioprofessionnelle</t>
    </r>
    <r>
      <rPr>
        <b/>
        <sz val="11"/>
        <color indexed="63"/>
        <rFont val="Calibri"/>
        <family val="2"/>
      </rPr>
      <t xml:space="preserve"> ----------------------------</t>
    </r>
  </si>
  <si>
    <r>
      <t>-----------------------------</t>
    </r>
    <r>
      <rPr>
        <b/>
        <sz val="11"/>
        <rFont val="Calibri"/>
        <family val="2"/>
      </rPr>
      <t xml:space="preserve"> Âge</t>
    </r>
    <r>
      <rPr>
        <b/>
        <sz val="11"/>
        <color indexed="63"/>
        <rFont val="Calibri"/>
        <family val="2"/>
      </rPr>
      <t xml:space="preserve"> ----------------------------</t>
    </r>
  </si>
  <si>
    <r>
      <t>-----------------------------</t>
    </r>
    <r>
      <rPr>
        <b/>
        <sz val="11"/>
        <rFont val="Calibri"/>
        <family val="2"/>
      </rPr>
      <t xml:space="preserve"> Type de ménage</t>
    </r>
    <r>
      <rPr>
        <b/>
        <sz val="11"/>
        <color indexed="63"/>
        <rFont val="Calibri"/>
        <family val="2"/>
      </rPr>
      <t xml:space="preserve"> ----------------------------</t>
    </r>
  </si>
  <si>
    <r>
      <t>-----------------------------</t>
    </r>
    <r>
      <rPr>
        <b/>
        <sz val="11"/>
        <rFont val="Calibri"/>
        <family val="2"/>
      </rPr>
      <t xml:space="preserve"> Taille du ménage</t>
    </r>
    <r>
      <rPr>
        <b/>
        <sz val="11"/>
        <color indexed="63"/>
        <rFont val="Calibri"/>
        <family val="2"/>
      </rPr>
      <t xml:space="preserve"> ----------------------------</t>
    </r>
  </si>
  <si>
    <r>
      <t>-----------------------------</t>
    </r>
    <r>
      <rPr>
        <b/>
        <sz val="11"/>
        <rFont val="Calibri"/>
        <family val="2"/>
      </rPr>
      <t xml:space="preserve"> Revenu monétaire mensuel</t>
    </r>
    <r>
      <rPr>
        <b/>
        <sz val="11"/>
        <color indexed="63"/>
        <rFont val="Calibri"/>
        <family val="2"/>
      </rPr>
      <t xml:space="preserve"> ----------------------------</t>
    </r>
  </si>
  <si>
    <r>
      <t>-----------------------------</t>
    </r>
    <r>
      <rPr>
        <b/>
        <sz val="11"/>
        <rFont val="Calibri"/>
        <family val="2"/>
      </rPr>
      <t xml:space="preserve"> Statut d'occupation</t>
    </r>
    <r>
      <rPr>
        <b/>
        <sz val="11"/>
        <color indexed="63"/>
        <rFont val="Calibri"/>
        <family val="2"/>
      </rPr>
      <t xml:space="preserve"> ----------------------------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</si>
</sst>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* #,##0.00\ [$€]_-;\-* #,##0.00\ [$€]_-;_-* &quot;-&quot;??\ [$€]_-;_-@_-"/>
    <numFmt numFmtId="166" formatCode="0.0%"/>
    <numFmt numFmtId="167" formatCode="0.000%"/>
    <numFmt numFmtId="168" formatCode="&quot;Vrai&quot;;&quot;Vrai&quot;;&quot;Faux&quot;"/>
    <numFmt numFmtId="169" formatCode="&quot;Actif&quot;;&quot;Actif&quot;;&quot;Inactif&quot;"/>
    <numFmt numFmtId="170" formatCode="###\ ###\ ###\ ###\ \ "/>
    <numFmt numFmtId="171" formatCode="_-* #,##0.0\ _€_-;\-* #,##0.0\ _€_-;_-* &quot;-&quot;??\ _€_-;_-@_-"/>
    <numFmt numFmtId="172" formatCode="_-* #,##0\ _€_-;\-* #,##0\ _€_-;_-* &quot;-&quot;??\ _€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0"/>
    <numFmt numFmtId="178" formatCode="0.0"/>
    <numFmt numFmtId="179" formatCode="###0"/>
    <numFmt numFmtId="180" formatCode="_-* #,##0.00\ _F_-;\-* #,##0.00\ _F_-;_-* &quot;-&quot;??\ _F_-;_-@_-"/>
    <numFmt numFmtId="181" formatCode="_-* #,##0\ _F_-;\-* #,##0\ _F_-;_-* &quot;-&quot;??\ _F_-;_-@_-"/>
    <numFmt numFmtId="182" formatCode="[$-40C]dddd\ d\ mmmm\ yyyy"/>
    <numFmt numFmtId="183" formatCode="00000"/>
    <numFmt numFmtId="184" formatCode="#,##0.0"/>
  </numFmts>
  <fonts count="8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i/>
      <sz val="10"/>
      <color indexed="9"/>
      <name val="Arial"/>
      <family val="2"/>
    </font>
    <font>
      <sz val="8"/>
      <color indexed="16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sz val="12"/>
      <name val="Calibri"/>
      <family val="2"/>
    </font>
    <font>
      <sz val="10"/>
      <name val="Verdana"/>
      <family val="2"/>
    </font>
    <font>
      <sz val="9"/>
      <name val="Geneva"/>
      <family val="0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16"/>
      <name val="Calibri"/>
      <family val="2"/>
    </font>
    <font>
      <b/>
      <i/>
      <sz val="10"/>
      <color indexed="23"/>
      <name val="Calibri"/>
      <family val="2"/>
    </font>
    <font>
      <sz val="12"/>
      <color indexed="16"/>
      <name val="Calibri"/>
      <family val="2"/>
    </font>
    <font>
      <b/>
      <sz val="15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i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i/>
      <sz val="10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0" fillId="38" borderId="1" applyNumberFormat="0" applyAlignment="0" applyProtection="0"/>
    <xf numFmtId="0" fontId="9" fillId="39" borderId="2" applyNumberFormat="0" applyAlignment="0" applyProtection="0"/>
    <xf numFmtId="0" fontId="71" fillId="0" borderId="3" applyNumberFormat="0" applyFill="0" applyAlignment="0" applyProtection="0"/>
    <xf numFmtId="0" fontId="10" fillId="40" borderId="4" applyNumberFormat="0" applyAlignment="0" applyProtection="0"/>
    <xf numFmtId="0" fontId="0" fillId="41" borderId="5" applyNumberFormat="0" applyFont="0" applyAlignment="0" applyProtection="0"/>
    <xf numFmtId="0" fontId="72" fillId="42" borderId="1" applyNumberFormat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2" applyNumberFormat="0" applyAlignment="0" applyProtection="0"/>
    <xf numFmtId="0" fontId="73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4" borderId="0" applyNumberFormat="0" applyBorder="0" applyAlignment="0" applyProtection="0"/>
    <xf numFmtId="0" fontId="7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6" borderId="10" applyNumberFormat="0" applyFon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5" fillId="47" borderId="0" applyNumberFormat="0" applyBorder="0" applyAlignment="0" applyProtection="0"/>
    <xf numFmtId="0" fontId="76" fillId="38" borderId="12" applyNumberFormat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82" fillId="48" borderId="17" applyNumberFormat="0" applyAlignment="0" applyProtection="0"/>
    <xf numFmtId="0" fontId="2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106">
      <alignment/>
      <protection/>
    </xf>
    <xf numFmtId="0" fontId="22" fillId="0" borderId="0" xfId="117" applyFont="1" applyFill="1" applyBorder="1" applyAlignment="1">
      <alignment horizontal="center" vertical="center" wrapText="1"/>
      <protection/>
    </xf>
    <xf numFmtId="0" fontId="22" fillId="0" borderId="0" xfId="117" applyFont="1" applyFill="1" applyBorder="1" applyAlignment="1">
      <alignment horizontal="center" vertical="center"/>
      <protection/>
    </xf>
    <xf numFmtId="172" fontId="0" fillId="0" borderId="0" xfId="79" applyNumberFormat="1" applyFont="1" applyAlignment="1">
      <alignment/>
    </xf>
    <xf numFmtId="0" fontId="0" fillId="0" borderId="0" xfId="117" applyFont="1">
      <alignment/>
      <protection/>
    </xf>
    <xf numFmtId="0" fontId="0" fillId="0" borderId="0" xfId="117">
      <alignment/>
      <protection/>
    </xf>
    <xf numFmtId="0" fontId="0" fillId="0" borderId="0" xfId="117" applyFont="1" applyFill="1">
      <alignment/>
      <protection/>
    </xf>
    <xf numFmtId="9" fontId="0" fillId="0" borderId="0" xfId="126" applyFont="1" applyAlignment="1">
      <alignment/>
    </xf>
    <xf numFmtId="3" fontId="4" fillId="0" borderId="0" xfId="106" applyNumberFormat="1">
      <alignment/>
      <protection/>
    </xf>
    <xf numFmtId="172" fontId="0" fillId="0" borderId="0" xfId="117" applyNumberFormat="1" applyFont="1">
      <alignment/>
      <protection/>
    </xf>
    <xf numFmtId="3" fontId="6" fillId="0" borderId="0" xfId="117" applyNumberFormat="1" applyFont="1" applyFill="1" applyBorder="1" applyAlignment="1">
      <alignment horizontal="right" vertical="center"/>
      <protection/>
    </xf>
    <xf numFmtId="3" fontId="23" fillId="0" borderId="0" xfId="117" applyNumberFormat="1" applyFont="1" applyFill="1" applyBorder="1" applyAlignment="1">
      <alignment horizontal="right" vertical="center"/>
      <protection/>
    </xf>
    <xf numFmtId="0" fontId="0" fillId="0" borderId="0" xfId="122">
      <alignment/>
      <protection/>
    </xf>
    <xf numFmtId="0" fontId="0" fillId="0" borderId="0" xfId="122" applyFont="1">
      <alignment/>
      <protection/>
    </xf>
    <xf numFmtId="0" fontId="0" fillId="0" borderId="0" xfId="122" applyFont="1" applyFill="1">
      <alignment/>
      <protection/>
    </xf>
    <xf numFmtId="3" fontId="0" fillId="0" borderId="0" xfId="122" applyNumberFormat="1" applyFont="1">
      <alignment/>
      <protection/>
    </xf>
    <xf numFmtId="0" fontId="0" fillId="0" borderId="0" xfId="116">
      <alignment/>
      <protection/>
    </xf>
    <xf numFmtId="0" fontId="0" fillId="0" borderId="0" xfId="116" applyFont="1">
      <alignment/>
      <protection/>
    </xf>
    <xf numFmtId="0" fontId="0" fillId="0" borderId="0" xfId="116" applyFont="1" applyFill="1">
      <alignment/>
      <protection/>
    </xf>
    <xf numFmtId="0" fontId="22" fillId="0" borderId="0" xfId="116" applyFont="1" applyFill="1" applyBorder="1" applyAlignment="1">
      <alignment horizontal="center" vertical="center" wrapText="1"/>
      <protection/>
    </xf>
    <xf numFmtId="0" fontId="22" fillId="0" borderId="0" xfId="116" applyFont="1" applyFill="1" applyBorder="1" applyAlignment="1">
      <alignment horizontal="center" vertical="center"/>
      <protection/>
    </xf>
    <xf numFmtId="3" fontId="0" fillId="0" borderId="0" xfId="116" applyNumberFormat="1" applyFont="1">
      <alignment/>
      <protection/>
    </xf>
    <xf numFmtId="0" fontId="0" fillId="0" borderId="0" xfId="115">
      <alignment/>
      <protection/>
    </xf>
    <xf numFmtId="0" fontId="0" fillId="0" borderId="0" xfId="115" applyFont="1">
      <alignment/>
      <protection/>
    </xf>
    <xf numFmtId="0" fontId="0" fillId="0" borderId="0" xfId="115" applyFont="1" applyFill="1">
      <alignment/>
      <protection/>
    </xf>
    <xf numFmtId="3" fontId="0" fillId="0" borderId="0" xfId="115" applyNumberFormat="1" applyFont="1">
      <alignment/>
      <protection/>
    </xf>
    <xf numFmtId="0" fontId="0" fillId="0" borderId="0" xfId="121">
      <alignment/>
      <protection/>
    </xf>
    <xf numFmtId="0" fontId="0" fillId="0" borderId="0" xfId="121" applyFont="1">
      <alignment/>
      <protection/>
    </xf>
    <xf numFmtId="0" fontId="0" fillId="0" borderId="0" xfId="121" applyFont="1" applyFill="1">
      <alignment/>
      <protection/>
    </xf>
    <xf numFmtId="3" fontId="0" fillId="0" borderId="0" xfId="121" applyNumberFormat="1" applyFill="1" applyBorder="1">
      <alignment/>
      <protection/>
    </xf>
    <xf numFmtId="0" fontId="0" fillId="0" borderId="0" xfId="121" applyFont="1" applyBorder="1">
      <alignment/>
      <protection/>
    </xf>
    <xf numFmtId="0" fontId="0" fillId="0" borderId="0" xfId="120" applyFont="1">
      <alignment/>
      <protection/>
    </xf>
    <xf numFmtId="0" fontId="0" fillId="0" borderId="0" xfId="120">
      <alignment/>
      <protection/>
    </xf>
    <xf numFmtId="0" fontId="0" fillId="0" borderId="0" xfId="120" applyFont="1" applyFill="1">
      <alignment/>
      <protection/>
    </xf>
    <xf numFmtId="3" fontId="0" fillId="0" borderId="0" xfId="120" applyNumberFormat="1" applyFill="1" applyBorder="1">
      <alignment/>
      <protection/>
    </xf>
    <xf numFmtId="0" fontId="0" fillId="0" borderId="0" xfId="118">
      <alignment/>
      <protection/>
    </xf>
    <xf numFmtId="0" fontId="0" fillId="0" borderId="0" xfId="118" applyFont="1">
      <alignment/>
      <protection/>
    </xf>
    <xf numFmtId="0" fontId="0" fillId="0" borderId="0" xfId="118" applyFont="1" applyFill="1">
      <alignment/>
      <protection/>
    </xf>
    <xf numFmtId="3" fontId="0" fillId="0" borderId="0" xfId="118" applyNumberFormat="1" applyFill="1" applyBorder="1">
      <alignment/>
      <protection/>
    </xf>
    <xf numFmtId="0" fontId="0" fillId="0" borderId="0" xfId="119">
      <alignment/>
      <protection/>
    </xf>
    <xf numFmtId="0" fontId="6" fillId="0" borderId="0" xfId="117" applyFont="1" applyFill="1" applyBorder="1" applyAlignment="1">
      <alignment horizontal="left" vertical="center" wrapText="1"/>
      <protection/>
    </xf>
    <xf numFmtId="9" fontId="23" fillId="0" borderId="0" xfId="126" applyFont="1" applyFill="1" applyBorder="1" applyAlignment="1">
      <alignment horizontal="center" vertical="center" wrapText="1"/>
    </xf>
    <xf numFmtId="0" fontId="24" fillId="0" borderId="0" xfId="117" applyFont="1" applyFill="1" applyBorder="1" applyAlignment="1">
      <alignment horizontal="left" vertical="center" wrapText="1"/>
      <protection/>
    </xf>
    <xf numFmtId="0" fontId="26" fillId="0" borderId="0" xfId="117" applyFont="1" applyBorder="1" applyAlignment="1">
      <alignment vertical="center" wrapText="1"/>
      <protection/>
    </xf>
    <xf numFmtId="0" fontId="4" fillId="0" borderId="0" xfId="117" applyFont="1" applyBorder="1" applyAlignment="1">
      <alignment vertical="center" wrapText="1"/>
      <protection/>
    </xf>
    <xf numFmtId="0" fontId="47" fillId="0" borderId="0" xfId="100" applyFont="1" applyFill="1" applyBorder="1" applyAlignment="1">
      <alignment horizontal="left" vertical="center"/>
      <protection/>
    </xf>
    <xf numFmtId="0" fontId="83" fillId="0" borderId="0" xfId="0" applyFont="1" applyAlignment="1">
      <alignment/>
    </xf>
    <xf numFmtId="0" fontId="28" fillId="0" borderId="0" xfId="100" applyFont="1" applyAlignment="1">
      <alignment horizontal="left"/>
      <protection/>
    </xf>
    <xf numFmtId="0" fontId="28" fillId="0" borderId="0" xfId="100" applyFont="1">
      <alignment/>
      <protection/>
    </xf>
    <xf numFmtId="0" fontId="49" fillId="0" borderId="0" xfId="100" applyFont="1" applyFill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8" fillId="0" borderId="0" xfId="100" applyFont="1" applyFill="1">
      <alignment/>
      <protection/>
    </xf>
    <xf numFmtId="0" fontId="49" fillId="0" borderId="0" xfId="100" applyFont="1" applyAlignment="1">
      <alignment horizontal="left"/>
      <protection/>
    </xf>
    <xf numFmtId="0" fontId="50" fillId="0" borderId="18" xfId="100" applyFont="1" applyFill="1" applyBorder="1" applyAlignment="1">
      <alignment horizontal="left" vertical="center"/>
      <protection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0" xfId="100" applyFont="1" applyAlignment="1">
      <alignment horizontal="left"/>
      <protection/>
    </xf>
    <xf numFmtId="0" fontId="51" fillId="0" borderId="0" xfId="97" applyFont="1" applyAlignment="1">
      <alignment horizontal="left" indent="2"/>
      <protection/>
    </xf>
    <xf numFmtId="0" fontId="52" fillId="0" borderId="0" xfId="0" applyFont="1" applyAlignment="1">
      <alignment horizontal="left"/>
    </xf>
    <xf numFmtId="0" fontId="50" fillId="0" borderId="18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25" fillId="0" borderId="21" xfId="117" applyFont="1" applyFill="1" applyBorder="1" applyAlignment="1">
      <alignment horizontal="left" vertical="center" wrapText="1"/>
      <protection/>
    </xf>
    <xf numFmtId="0" fontId="25" fillId="0" borderId="22" xfId="117" applyFont="1" applyFill="1" applyBorder="1" applyAlignment="1">
      <alignment horizontal="left" vertical="center" wrapText="1"/>
      <protection/>
    </xf>
    <xf numFmtId="0" fontId="26" fillId="0" borderId="22" xfId="117" applyFont="1" applyBorder="1" applyAlignment="1">
      <alignment vertical="center" wrapText="1"/>
      <protection/>
    </xf>
    <xf numFmtId="0" fontId="4" fillId="0" borderId="22" xfId="117" applyFont="1" applyBorder="1" applyAlignment="1">
      <alignment vertical="center" wrapText="1"/>
      <protection/>
    </xf>
    <xf numFmtId="0" fontId="23" fillId="0" borderId="23" xfId="117" applyFont="1" applyFill="1" applyBorder="1" applyAlignment="1">
      <alignment horizontal="left" vertical="center" wrapText="1"/>
      <protection/>
    </xf>
    <xf numFmtId="9" fontId="23" fillId="0" borderId="24" xfId="126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0" xfId="117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0" xfId="117" applyNumberFormat="1" applyFont="1" applyFill="1" applyBorder="1">
      <alignment/>
      <protection/>
    </xf>
    <xf numFmtId="0" fontId="24" fillId="0" borderId="22" xfId="117" applyFont="1" applyFill="1" applyBorder="1" applyAlignment="1">
      <alignment horizontal="left" vertical="center" wrapText="1"/>
      <protection/>
    </xf>
    <xf numFmtId="0" fontId="24" fillId="0" borderId="21" xfId="117" applyFont="1" applyFill="1" applyBorder="1" applyAlignment="1">
      <alignment horizontal="left" vertical="center" wrapText="1"/>
      <protection/>
    </xf>
    <xf numFmtId="0" fontId="24" fillId="0" borderId="23" xfId="117" applyFont="1" applyFill="1" applyBorder="1" applyAlignment="1">
      <alignment horizontal="left" vertical="center" wrapText="1"/>
      <protection/>
    </xf>
    <xf numFmtId="0" fontId="24" fillId="0" borderId="25" xfId="117" applyFont="1" applyFill="1" applyBorder="1" applyAlignment="1">
      <alignment horizontal="left" vertical="center" wrapText="1"/>
      <protection/>
    </xf>
    <xf numFmtId="3" fontId="84" fillId="2" borderId="0" xfId="0" applyNumberFormat="1" applyFont="1" applyFill="1" applyBorder="1" applyAlignment="1">
      <alignment horizontal="right"/>
    </xf>
    <xf numFmtId="3" fontId="84" fillId="2" borderId="24" xfId="0" applyNumberFormat="1" applyFont="1" applyFill="1" applyBorder="1" applyAlignment="1">
      <alignment horizontal="right"/>
    </xf>
    <xf numFmtId="9" fontId="84" fillId="2" borderId="0" xfId="126" applyFont="1" applyFill="1" applyBorder="1" applyAlignment="1">
      <alignment horizontal="right"/>
    </xf>
    <xf numFmtId="9" fontId="84" fillId="2" borderId="24" xfId="126" applyFont="1" applyFill="1" applyBorder="1" applyAlignment="1">
      <alignment horizontal="right"/>
    </xf>
    <xf numFmtId="0" fontId="84" fillId="49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Border="1">
      <alignment/>
      <protection/>
    </xf>
    <xf numFmtId="0" fontId="54" fillId="0" borderId="26" xfId="117" applyFont="1" applyFill="1" applyBorder="1" applyAlignment="1">
      <alignment horizontal="center" vertical="center" wrapText="1"/>
      <protection/>
    </xf>
    <xf numFmtId="0" fontId="54" fillId="0" borderId="27" xfId="117" applyFont="1" applyFill="1" applyBorder="1" applyAlignment="1">
      <alignment horizontal="center" vertical="center" wrapText="1"/>
      <protection/>
    </xf>
    <xf numFmtId="0" fontId="55" fillId="0" borderId="23" xfId="117" applyFont="1" applyFill="1" applyBorder="1" applyAlignment="1">
      <alignment horizontal="center" vertical="center" wrapText="1"/>
      <protection/>
    </xf>
    <xf numFmtId="0" fontId="55" fillId="0" borderId="0" xfId="117" applyFont="1" applyFill="1" applyBorder="1" applyAlignment="1">
      <alignment horizontal="center" vertical="center" wrapText="1"/>
      <protection/>
    </xf>
    <xf numFmtId="0" fontId="33" fillId="0" borderId="22" xfId="117" applyFont="1" applyFill="1" applyBorder="1" applyAlignment="1">
      <alignment horizontal="center" vertical="center" wrapText="1"/>
      <protection/>
    </xf>
    <xf numFmtId="0" fontId="56" fillId="0" borderId="23" xfId="117" applyFont="1" applyFill="1" applyBorder="1" applyAlignment="1">
      <alignment vertical="center"/>
      <protection/>
    </xf>
    <xf numFmtId="0" fontId="56" fillId="0" borderId="0" xfId="117" applyFont="1" applyFill="1" applyBorder="1" applyAlignment="1">
      <alignment vertical="center"/>
      <protection/>
    </xf>
    <xf numFmtId="172" fontId="52" fillId="0" borderId="0" xfId="79" applyNumberFormat="1" applyFont="1" applyBorder="1" applyAlignment="1">
      <alignment/>
    </xf>
    <xf numFmtId="172" fontId="52" fillId="0" borderId="24" xfId="79" applyNumberFormat="1" applyFont="1" applyBorder="1" applyAlignment="1">
      <alignment/>
    </xf>
    <xf numFmtId="0" fontId="52" fillId="0" borderId="0" xfId="117" applyFont="1" applyBorder="1">
      <alignment/>
      <protection/>
    </xf>
    <xf numFmtId="9" fontId="33" fillId="0" borderId="0" xfId="126" applyFont="1" applyFill="1" applyBorder="1" applyAlignment="1">
      <alignment horizontal="right" vertical="center"/>
    </xf>
    <xf numFmtId="9" fontId="55" fillId="0" borderId="24" xfId="126" applyFont="1" applyFill="1" applyBorder="1" applyAlignment="1">
      <alignment horizontal="right" vertical="center"/>
    </xf>
    <xf numFmtId="0" fontId="57" fillId="0" borderId="25" xfId="108" applyFont="1" applyFill="1" applyBorder="1" applyAlignment="1">
      <alignment horizontal="right" vertical="center" wrapText="1"/>
      <protection/>
    </xf>
    <xf numFmtId="0" fontId="57" fillId="0" borderId="25" xfId="108" applyFont="1" applyFill="1" applyBorder="1" applyAlignment="1">
      <alignment vertical="center" wrapText="1"/>
      <protection/>
    </xf>
    <xf numFmtId="3" fontId="33" fillId="0" borderId="0" xfId="117" applyNumberFormat="1" applyFont="1" applyFill="1" applyBorder="1" applyAlignment="1">
      <alignment horizontal="center" vertical="center" wrapText="1"/>
      <protection/>
    </xf>
    <xf numFmtId="3" fontId="33" fillId="0" borderId="24" xfId="117" applyNumberFormat="1" applyFont="1" applyFill="1" applyBorder="1" applyAlignment="1">
      <alignment horizontal="center" vertical="center" wrapText="1"/>
      <protection/>
    </xf>
    <xf numFmtId="0" fontId="52" fillId="0" borderId="0" xfId="117" applyFont="1" applyFill="1" applyBorder="1">
      <alignment/>
      <protection/>
    </xf>
    <xf numFmtId="0" fontId="57" fillId="0" borderId="24" xfId="108" applyFont="1" applyFill="1" applyBorder="1" applyAlignment="1">
      <alignment horizontal="right" vertical="center" wrapText="1"/>
      <protection/>
    </xf>
    <xf numFmtId="0" fontId="84" fillId="2" borderId="23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49" borderId="0" xfId="117" applyFont="1" applyFill="1" applyBorder="1" applyAlignment="1">
      <alignment horizontal="center" vertical="center" wrapText="1"/>
      <protection/>
    </xf>
    <xf numFmtId="0" fontId="31" fillId="0" borderId="27" xfId="117" applyFont="1" applyFill="1" applyBorder="1" applyAlignment="1" quotePrefix="1">
      <alignment horizontal="center" vertical="center"/>
      <protection/>
    </xf>
    <xf numFmtId="0" fontId="54" fillId="0" borderId="27" xfId="117" applyFont="1" applyFill="1" applyBorder="1" applyAlignment="1">
      <alignment horizontal="center" vertical="center"/>
      <protection/>
    </xf>
    <xf numFmtId="0" fontId="55" fillId="0" borderId="28" xfId="117" applyFont="1" applyFill="1" applyBorder="1" applyAlignment="1">
      <alignment horizontal="center" vertical="center" wrapText="1"/>
      <protection/>
    </xf>
    <xf numFmtId="0" fontId="52" fillId="0" borderId="29" xfId="117" applyFont="1" applyBorder="1" applyAlignment="1">
      <alignment horizontal="center" vertical="center"/>
      <protection/>
    </xf>
    <xf numFmtId="0" fontId="57" fillId="0" borderId="22" xfId="108" applyFont="1" applyFill="1" applyBorder="1" applyAlignment="1">
      <alignment horizontal="right" vertical="center" wrapText="1"/>
      <protection/>
    </xf>
    <xf numFmtId="0" fontId="57" fillId="0" borderId="25" xfId="108" applyFont="1" applyFill="1" applyBorder="1" applyAlignment="1">
      <alignment horizontal="right" vertical="center" wrapText="1"/>
      <protection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114" applyFill="1">
      <alignment/>
      <protection/>
    </xf>
    <xf numFmtId="0" fontId="54" fillId="0" borderId="0" xfId="122" applyFont="1" applyFill="1" applyBorder="1" applyAlignment="1">
      <alignment horizontal="center" vertical="center" wrapText="1"/>
      <protection/>
    </xf>
    <xf numFmtId="0" fontId="54" fillId="0" borderId="0" xfId="122" applyFont="1" applyFill="1" applyBorder="1" applyAlignment="1">
      <alignment horizontal="center" vertical="center"/>
      <protection/>
    </xf>
    <xf numFmtId="0" fontId="55" fillId="0" borderId="0" xfId="122" applyFont="1" applyFill="1" applyBorder="1" applyAlignment="1">
      <alignment horizontal="center" vertical="center" wrapText="1"/>
      <protection/>
    </xf>
    <xf numFmtId="9" fontId="33" fillId="0" borderId="0" xfId="126" applyFont="1" applyFill="1" applyBorder="1" applyAlignment="1">
      <alignment horizontal="center" vertical="center"/>
    </xf>
    <xf numFmtId="0" fontId="58" fillId="0" borderId="0" xfId="117" applyFont="1" applyFill="1" applyBorder="1" applyAlignment="1">
      <alignment horizontal="left" vertical="center" wrapText="1"/>
      <protection/>
    </xf>
    <xf numFmtId="0" fontId="33" fillId="0" borderId="0" xfId="122" applyFont="1" applyFill="1" applyBorder="1" applyAlignment="1">
      <alignment horizontal="left" vertical="center" wrapText="1"/>
      <protection/>
    </xf>
    <xf numFmtId="3" fontId="58" fillId="0" borderId="0" xfId="122" applyNumberFormat="1" applyFont="1" applyFill="1" applyBorder="1" applyAlignment="1">
      <alignment horizontal="right" vertical="center"/>
      <protection/>
    </xf>
    <xf numFmtId="3" fontId="52" fillId="0" borderId="0" xfId="122" applyNumberFormat="1" applyFont="1" applyFill="1" applyBorder="1">
      <alignment/>
      <protection/>
    </xf>
    <xf numFmtId="0" fontId="58" fillId="0" borderId="0" xfId="122" applyFont="1" applyFill="1" applyBorder="1" applyAlignment="1">
      <alignment horizontal="left" vertical="center" wrapText="1"/>
      <protection/>
    </xf>
    <xf numFmtId="0" fontId="28" fillId="0" borderId="0" xfId="122" applyFont="1" applyFill="1">
      <alignment/>
      <protection/>
    </xf>
    <xf numFmtId="0" fontId="28" fillId="0" borderId="0" xfId="122" applyFont="1">
      <alignment/>
      <protection/>
    </xf>
    <xf numFmtId="0" fontId="52" fillId="0" borderId="0" xfId="122" applyFont="1" applyFill="1" applyBorder="1">
      <alignment/>
      <protection/>
    </xf>
    <xf numFmtId="0" fontId="52" fillId="0" borderId="0" xfId="122" applyFont="1" applyBorder="1">
      <alignment/>
      <protection/>
    </xf>
    <xf numFmtId="0" fontId="52" fillId="0" borderId="0" xfId="0" applyFont="1" applyBorder="1" applyAlignment="1">
      <alignment/>
    </xf>
    <xf numFmtId="0" fontId="32" fillId="0" borderId="0" xfId="122" applyFont="1" applyFill="1" applyBorder="1" applyAlignment="1">
      <alignment horizontal="center" vertical="center" wrapText="1"/>
      <protection/>
    </xf>
    <xf numFmtId="1" fontId="52" fillId="0" borderId="0" xfId="122" applyNumberFormat="1" applyFont="1" applyBorder="1">
      <alignment/>
      <protection/>
    </xf>
    <xf numFmtId="181" fontId="52" fillId="0" borderId="0" xfId="122" applyNumberFormat="1" applyFont="1" applyBorder="1">
      <alignment/>
      <protection/>
    </xf>
    <xf numFmtId="0" fontId="28" fillId="0" borderId="0" xfId="122" applyFont="1" applyFill="1" applyBorder="1">
      <alignment/>
      <protection/>
    </xf>
    <xf numFmtId="0" fontId="28" fillId="0" borderId="0" xfId="122" applyFont="1" applyBorder="1">
      <alignment/>
      <protection/>
    </xf>
    <xf numFmtId="0" fontId="28" fillId="0" borderId="0" xfId="0" applyFont="1" applyBorder="1" applyAlignment="1">
      <alignment/>
    </xf>
    <xf numFmtId="0" fontId="0" fillId="0" borderId="0" xfId="122" applyFont="1" applyFill="1" applyBorder="1">
      <alignment/>
      <protection/>
    </xf>
    <xf numFmtId="0" fontId="0" fillId="0" borderId="0" xfId="122" applyBorder="1">
      <alignment/>
      <protection/>
    </xf>
    <xf numFmtId="0" fontId="0" fillId="0" borderId="0" xfId="0" applyBorder="1" applyAlignment="1">
      <alignment/>
    </xf>
    <xf numFmtId="0" fontId="59" fillId="0" borderId="0" xfId="122" applyFont="1" applyFill="1" applyBorder="1">
      <alignment/>
      <protection/>
    </xf>
    <xf numFmtId="0" fontId="59" fillId="0" borderId="0" xfId="122" applyFont="1" applyBorder="1">
      <alignment/>
      <protection/>
    </xf>
    <xf numFmtId="0" fontId="59" fillId="0" borderId="0" xfId="0" applyFont="1" applyBorder="1" applyAlignment="1">
      <alignment/>
    </xf>
    <xf numFmtId="3" fontId="59" fillId="0" borderId="0" xfId="122" applyNumberFormat="1" applyFont="1" applyFill="1" applyBorder="1">
      <alignment/>
      <protection/>
    </xf>
    <xf numFmtId="0" fontId="54" fillId="0" borderId="26" xfId="122" applyFont="1" applyFill="1" applyBorder="1" applyAlignment="1">
      <alignment horizontal="center" vertical="center" wrapText="1"/>
      <protection/>
    </xf>
    <xf numFmtId="0" fontId="54" fillId="0" borderId="27" xfId="122" applyFont="1" applyFill="1" applyBorder="1" applyAlignment="1">
      <alignment horizontal="center" vertical="center" wrapText="1"/>
      <protection/>
    </xf>
    <xf numFmtId="0" fontId="31" fillId="0" borderId="27" xfId="122" applyFont="1" applyFill="1" applyBorder="1" applyAlignment="1" quotePrefix="1">
      <alignment horizontal="center" vertical="center"/>
      <protection/>
    </xf>
    <xf numFmtId="0" fontId="55" fillId="0" borderId="28" xfId="122" applyFont="1" applyFill="1" applyBorder="1" applyAlignment="1">
      <alignment horizontal="center" vertical="center" wrapText="1"/>
      <protection/>
    </xf>
    <xf numFmtId="0" fontId="55" fillId="0" borderId="23" xfId="122" applyFont="1" applyFill="1" applyBorder="1" applyAlignment="1">
      <alignment horizontal="center" vertical="center" wrapText="1"/>
      <protection/>
    </xf>
    <xf numFmtId="0" fontId="55" fillId="0" borderId="24" xfId="122" applyFont="1" applyFill="1" applyBorder="1" applyAlignment="1">
      <alignment horizontal="center" vertical="center" wrapText="1"/>
      <protection/>
    </xf>
    <xf numFmtId="0" fontId="84" fillId="2" borderId="23" xfId="0" applyFont="1" applyFill="1" applyBorder="1" applyAlignment="1">
      <alignment vertical="center"/>
    </xf>
    <xf numFmtId="0" fontId="60" fillId="0" borderId="21" xfId="122" applyFont="1" applyFill="1" applyBorder="1" applyAlignment="1">
      <alignment horizontal="left" vertical="center" wrapText="1"/>
      <protection/>
    </xf>
    <xf numFmtId="0" fontId="60" fillId="0" borderId="22" xfId="122" applyFont="1" applyFill="1" applyBorder="1" applyAlignment="1">
      <alignment horizontal="left" vertical="center" wrapText="1"/>
      <protection/>
    </xf>
    <xf numFmtId="0" fontId="59" fillId="0" borderId="22" xfId="122" applyFont="1" applyBorder="1" applyAlignment="1">
      <alignment vertical="center" wrapText="1"/>
      <protection/>
    </xf>
    <xf numFmtId="0" fontId="57" fillId="0" borderId="22" xfId="108" applyFont="1" applyFill="1" applyBorder="1" applyAlignment="1">
      <alignment horizontal="center" vertical="center" wrapText="1"/>
      <protection/>
    </xf>
    <xf numFmtId="0" fontId="57" fillId="0" borderId="25" xfId="108" applyFont="1" applyFill="1" applyBorder="1" applyAlignment="1">
      <alignment horizontal="center" vertical="center" wrapText="1"/>
      <protection/>
    </xf>
    <xf numFmtId="3" fontId="52" fillId="0" borderId="0" xfId="122" applyNumberFormat="1" applyFont="1" applyFill="1" applyBorder="1" applyAlignment="1">
      <alignment horizontal="right"/>
      <protection/>
    </xf>
    <xf numFmtId="3" fontId="52" fillId="0" borderId="24" xfId="122" applyNumberFormat="1" applyFont="1" applyFill="1" applyBorder="1" applyAlignment="1">
      <alignment horizontal="right"/>
      <protection/>
    </xf>
    <xf numFmtId="3" fontId="52" fillId="0" borderId="0" xfId="122" applyNumberFormat="1" applyFont="1" applyBorder="1" applyAlignment="1">
      <alignment horizontal="right"/>
      <protection/>
    </xf>
    <xf numFmtId="3" fontId="52" fillId="0" borderId="24" xfId="122" applyNumberFormat="1" applyFont="1" applyBorder="1" applyAlignment="1">
      <alignment horizontal="right"/>
      <protection/>
    </xf>
    <xf numFmtId="3" fontId="33" fillId="0" borderId="0" xfId="122" applyNumberFormat="1" applyFont="1" applyFill="1" applyBorder="1" applyAlignment="1">
      <alignment horizontal="right" vertical="center" wrapText="1"/>
      <protection/>
    </xf>
    <xf numFmtId="3" fontId="33" fillId="0" borderId="24" xfId="122" applyNumberFormat="1" applyFont="1" applyFill="1" applyBorder="1" applyAlignment="1">
      <alignment horizontal="right" vertical="center" wrapText="1"/>
      <protection/>
    </xf>
    <xf numFmtId="9" fontId="33" fillId="0" borderId="24" xfId="126" applyFont="1" applyFill="1" applyBorder="1" applyAlignment="1">
      <alignment horizontal="center" vertical="center"/>
    </xf>
    <xf numFmtId="9" fontId="84" fillId="2" borderId="23" xfId="126" applyFont="1" applyFill="1" applyBorder="1" applyAlignment="1">
      <alignment vertical="center"/>
    </xf>
    <xf numFmtId="9" fontId="84" fillId="2" borderId="24" xfId="126" applyFont="1" applyFill="1" applyBorder="1" applyAlignment="1">
      <alignment vertical="center"/>
    </xf>
    <xf numFmtId="0" fontId="58" fillId="0" borderId="23" xfId="117" applyFont="1" applyFill="1" applyBorder="1" applyAlignment="1">
      <alignment horizontal="left" vertical="center" wrapText="1"/>
      <protection/>
    </xf>
    <xf numFmtId="3" fontId="58" fillId="0" borderId="24" xfId="122" applyNumberFormat="1" applyFont="1" applyFill="1" applyBorder="1" applyAlignment="1">
      <alignment horizontal="right" vertical="center"/>
      <protection/>
    </xf>
    <xf numFmtId="0" fontId="57" fillId="0" borderId="21" xfId="122" applyFont="1" applyFill="1" applyBorder="1" applyAlignment="1">
      <alignment horizontal="left" vertical="center" wrapText="1"/>
      <protection/>
    </xf>
    <xf numFmtId="0" fontId="57" fillId="0" borderId="22" xfId="122" applyFont="1" applyFill="1" applyBorder="1" applyAlignment="1">
      <alignment horizontal="left" vertical="center" wrapText="1"/>
      <protection/>
    </xf>
    <xf numFmtId="3" fontId="52" fillId="0" borderId="24" xfId="122" applyNumberFormat="1" applyFont="1" applyFill="1" applyBorder="1">
      <alignment/>
      <protection/>
    </xf>
    <xf numFmtId="0" fontId="50" fillId="0" borderId="20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0" fillId="0" borderId="0" xfId="116" applyFill="1">
      <alignment/>
      <protection/>
    </xf>
    <xf numFmtId="0" fontId="4" fillId="0" borderId="0" xfId="109" applyFill="1">
      <alignment/>
      <protection/>
    </xf>
    <xf numFmtId="0" fontId="0" fillId="0" borderId="0" xfId="116" applyFont="1" applyFill="1" applyBorder="1">
      <alignment/>
      <protection/>
    </xf>
    <xf numFmtId="0" fontId="52" fillId="0" borderId="0" xfId="116" applyFont="1" applyFill="1" applyBorder="1">
      <alignment/>
      <protection/>
    </xf>
    <xf numFmtId="0" fontId="54" fillId="0" borderId="0" xfId="116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5" fillId="0" borderId="0" xfId="116" applyFont="1" applyFill="1" applyBorder="1" applyAlignment="1">
      <alignment horizontal="center" vertical="center" wrapText="1"/>
      <protection/>
    </xf>
    <xf numFmtId="0" fontId="32" fillId="0" borderId="0" xfId="116" applyFont="1" applyFill="1" applyBorder="1" applyAlignment="1">
      <alignment horizontal="center" vertical="center" wrapText="1"/>
      <protection/>
    </xf>
    <xf numFmtId="3" fontId="52" fillId="0" borderId="0" xfId="116" applyNumberFormat="1" applyFont="1" applyFill="1" applyBorder="1">
      <alignment/>
      <protection/>
    </xf>
    <xf numFmtId="0" fontId="58" fillId="0" borderId="0" xfId="116" applyFont="1" applyFill="1" applyBorder="1" applyAlignment="1">
      <alignment horizontal="left" vertical="center" wrapText="1"/>
      <protection/>
    </xf>
    <xf numFmtId="3" fontId="58" fillId="0" borderId="0" xfId="116" applyNumberFormat="1" applyFont="1" applyFill="1" applyBorder="1" applyAlignment="1">
      <alignment horizontal="right" vertical="center"/>
      <protection/>
    </xf>
    <xf numFmtId="0" fontId="58" fillId="0" borderId="0" xfId="122" applyFont="1" applyFill="1" applyBorder="1" applyAlignment="1">
      <alignment vertical="center" wrapText="1"/>
      <protection/>
    </xf>
    <xf numFmtId="2" fontId="33" fillId="0" borderId="0" xfId="126" applyNumberFormat="1" applyFont="1" applyFill="1" applyBorder="1" applyAlignment="1">
      <alignment horizontal="right" vertical="center"/>
    </xf>
    <xf numFmtId="2" fontId="55" fillId="0" borderId="0" xfId="86" applyNumberFormat="1" applyFont="1" applyFill="1" applyBorder="1" applyAlignment="1">
      <alignment horizontal="right" vertical="center"/>
    </xf>
    <xf numFmtId="0" fontId="54" fillId="0" borderId="0" xfId="116" applyFont="1" applyFill="1" applyBorder="1" applyAlignment="1">
      <alignment horizontal="center" vertical="center"/>
      <protection/>
    </xf>
    <xf numFmtId="1" fontId="52" fillId="0" borderId="0" xfId="116" applyNumberFormat="1" applyFont="1" applyFill="1" applyBorder="1">
      <alignment/>
      <protection/>
    </xf>
    <xf numFmtId="172" fontId="56" fillId="0" borderId="0" xfId="79" applyNumberFormat="1" applyFont="1" applyFill="1" applyBorder="1" applyAlignment="1">
      <alignment vertical="center"/>
    </xf>
    <xf numFmtId="3" fontId="56" fillId="0" borderId="0" xfId="116" applyNumberFormat="1" applyFont="1" applyFill="1" applyBorder="1" applyAlignment="1">
      <alignment vertical="center"/>
      <protection/>
    </xf>
    <xf numFmtId="0" fontId="0" fillId="0" borderId="0" xfId="116" applyBorder="1">
      <alignment/>
      <protection/>
    </xf>
    <xf numFmtId="0" fontId="54" fillId="0" borderId="26" xfId="116" applyFont="1" applyFill="1" applyBorder="1" applyAlignment="1">
      <alignment horizontal="center" vertical="center" wrapText="1"/>
      <protection/>
    </xf>
    <xf numFmtId="0" fontId="54" fillId="0" borderId="27" xfId="116" applyFont="1" applyFill="1" applyBorder="1" applyAlignment="1">
      <alignment horizontal="center" vertical="center" wrapText="1"/>
      <protection/>
    </xf>
    <xf numFmtId="0" fontId="31" fillId="0" borderId="27" xfId="116" applyFont="1" applyFill="1" applyBorder="1" applyAlignment="1" quotePrefix="1">
      <alignment horizontal="center" vertical="center"/>
      <protection/>
    </xf>
    <xf numFmtId="0" fontId="54" fillId="0" borderId="27" xfId="116" applyFont="1" applyFill="1" applyBorder="1" applyAlignment="1">
      <alignment horizontal="center" vertical="center"/>
      <protection/>
    </xf>
    <xf numFmtId="0" fontId="52" fillId="0" borderId="27" xfId="116" applyFont="1" applyFill="1" applyBorder="1" applyAlignment="1">
      <alignment horizontal="center" vertical="center"/>
      <protection/>
    </xf>
    <xf numFmtId="0" fontId="55" fillId="0" borderId="28" xfId="116" applyFont="1" applyFill="1" applyBorder="1" applyAlignment="1">
      <alignment horizontal="center" vertical="center" wrapText="1"/>
      <protection/>
    </xf>
    <xf numFmtId="0" fontId="55" fillId="0" borderId="23" xfId="116" applyFont="1" applyFill="1" applyBorder="1" applyAlignment="1">
      <alignment horizontal="center" vertical="center" wrapText="1"/>
      <protection/>
    </xf>
    <xf numFmtId="0" fontId="52" fillId="0" borderId="24" xfId="116" applyFont="1" applyFill="1" applyBorder="1" applyAlignment="1">
      <alignment horizontal="center" vertical="center"/>
      <protection/>
    </xf>
    <xf numFmtId="3" fontId="52" fillId="0" borderId="24" xfId="116" applyNumberFormat="1" applyFont="1" applyFill="1" applyBorder="1">
      <alignment/>
      <protection/>
    </xf>
    <xf numFmtId="172" fontId="56" fillId="0" borderId="24" xfId="79" applyNumberFormat="1" applyFont="1" applyFill="1" applyBorder="1" applyAlignment="1">
      <alignment vertical="center"/>
    </xf>
    <xf numFmtId="0" fontId="59" fillId="0" borderId="0" xfId="116" applyFont="1" applyFill="1" applyBorder="1">
      <alignment/>
      <protection/>
    </xf>
    <xf numFmtId="0" fontId="60" fillId="0" borderId="21" xfId="116" applyFont="1" applyFill="1" applyBorder="1" applyAlignment="1">
      <alignment horizontal="left" vertical="center"/>
      <protection/>
    </xf>
    <xf numFmtId="0" fontId="60" fillId="0" borderId="22" xfId="116" applyFont="1" applyFill="1" applyBorder="1" applyAlignment="1">
      <alignment horizontal="left" vertical="center" wrapText="1"/>
      <protection/>
    </xf>
    <xf numFmtId="0" fontId="59" fillId="0" borderId="22" xfId="116" applyFont="1" applyFill="1" applyBorder="1" applyAlignment="1">
      <alignment vertical="center" wrapText="1"/>
      <protection/>
    </xf>
    <xf numFmtId="0" fontId="59" fillId="0" borderId="0" xfId="0" applyFont="1" applyFill="1" applyBorder="1" applyAlignment="1">
      <alignment/>
    </xf>
    <xf numFmtId="3" fontId="59" fillId="0" borderId="0" xfId="116" applyNumberFormat="1" applyFont="1" applyFill="1" applyBorder="1">
      <alignment/>
      <protection/>
    </xf>
    <xf numFmtId="0" fontId="57" fillId="0" borderId="21" xfId="116" applyFont="1" applyFill="1" applyBorder="1" applyAlignment="1">
      <alignment horizontal="left" vertical="center"/>
      <protection/>
    </xf>
    <xf numFmtId="0" fontId="57" fillId="0" borderId="22" xfId="116" applyFont="1" applyFill="1" applyBorder="1" applyAlignment="1">
      <alignment horizontal="left" vertical="center" wrapText="1"/>
      <protection/>
    </xf>
    <xf numFmtId="9" fontId="33" fillId="0" borderId="24" xfId="126" applyFont="1" applyFill="1" applyBorder="1" applyAlignment="1">
      <alignment horizontal="right" vertical="center"/>
    </xf>
    <xf numFmtId="3" fontId="58" fillId="0" borderId="24" xfId="116" applyNumberFormat="1" applyFont="1" applyFill="1" applyBorder="1" applyAlignment="1">
      <alignment horizontal="right" vertical="center"/>
      <protection/>
    </xf>
    <xf numFmtId="0" fontId="60" fillId="0" borderId="21" xfId="116" applyFont="1" applyFill="1" applyBorder="1" applyAlignment="1">
      <alignment horizontal="left" vertical="center" wrapText="1"/>
      <protection/>
    </xf>
    <xf numFmtId="3" fontId="56" fillId="0" borderId="24" xfId="116" applyNumberFormat="1" applyFont="1" applyFill="1" applyBorder="1" applyAlignment="1">
      <alignment vertical="center"/>
      <protection/>
    </xf>
    <xf numFmtId="0" fontId="57" fillId="0" borderId="21" xfId="116" applyFont="1" applyFill="1" applyBorder="1" applyAlignment="1">
      <alignment horizontal="left" vertical="center" wrapText="1"/>
      <protection/>
    </xf>
    <xf numFmtId="0" fontId="50" fillId="0" borderId="20" xfId="0" applyFont="1" applyFill="1" applyBorder="1" applyAlignment="1">
      <alignment horizontal="left" vertical="center"/>
    </xf>
    <xf numFmtId="0" fontId="54" fillId="0" borderId="0" xfId="115" applyFont="1" applyFill="1" applyBorder="1" applyAlignment="1">
      <alignment horizontal="center" vertical="center" wrapText="1"/>
      <protection/>
    </xf>
    <xf numFmtId="0" fontId="54" fillId="0" borderId="0" xfId="115" applyFont="1" applyFill="1" applyBorder="1" applyAlignment="1">
      <alignment horizontal="center" vertical="center"/>
      <protection/>
    </xf>
    <xf numFmtId="0" fontId="55" fillId="0" borderId="0" xfId="115" applyFont="1" applyFill="1" applyBorder="1" applyAlignment="1">
      <alignment horizontal="center" vertical="center" wrapText="1"/>
      <protection/>
    </xf>
    <xf numFmtId="0" fontId="32" fillId="0" borderId="0" xfId="115" applyFont="1" applyFill="1" applyBorder="1" applyAlignment="1">
      <alignment horizontal="center" vertical="center" wrapText="1"/>
      <protection/>
    </xf>
    <xf numFmtId="3" fontId="52" fillId="0" borderId="0" xfId="115" applyNumberFormat="1" applyFont="1" applyFill="1" applyBorder="1">
      <alignment/>
      <protection/>
    </xf>
    <xf numFmtId="9" fontId="56" fillId="0" borderId="0" xfId="126" applyFont="1" applyFill="1" applyBorder="1" applyAlignment="1">
      <alignment vertical="center"/>
    </xf>
    <xf numFmtId="3" fontId="52" fillId="0" borderId="0" xfId="115" applyNumberFormat="1" applyFont="1" applyBorder="1">
      <alignment/>
      <protection/>
    </xf>
    <xf numFmtId="180" fontId="33" fillId="0" borderId="0" xfId="85" applyFont="1" applyFill="1" applyBorder="1" applyAlignment="1">
      <alignment horizontal="right" vertical="center"/>
    </xf>
    <xf numFmtId="180" fontId="55" fillId="0" borderId="0" xfId="85" applyFont="1" applyFill="1" applyBorder="1" applyAlignment="1">
      <alignment horizontal="right" vertical="center"/>
    </xf>
    <xf numFmtId="3" fontId="58" fillId="0" borderId="0" xfId="115" applyNumberFormat="1" applyFont="1" applyFill="1" applyBorder="1" applyAlignment="1">
      <alignment horizontal="right" vertical="center"/>
      <protection/>
    </xf>
    <xf numFmtId="3" fontId="56" fillId="0" borderId="0" xfId="115" applyNumberFormat="1" applyFont="1" applyFill="1" applyBorder="1" applyAlignment="1">
      <alignment vertical="center"/>
      <protection/>
    </xf>
    <xf numFmtId="0" fontId="58" fillId="0" borderId="0" xfId="115" applyFont="1" applyFill="1" applyBorder="1" applyAlignment="1">
      <alignment horizontal="left" vertical="center" wrapText="1"/>
      <protection/>
    </xf>
    <xf numFmtId="181" fontId="58" fillId="0" borderId="0" xfId="85" applyNumberFormat="1" applyFont="1" applyFill="1" applyBorder="1" applyAlignment="1">
      <alignment horizontal="right" vertical="center"/>
    </xf>
    <xf numFmtId="0" fontId="52" fillId="0" borderId="0" xfId="115" applyFont="1" applyFill="1" applyBorder="1">
      <alignment/>
      <protection/>
    </xf>
    <xf numFmtId="0" fontId="52" fillId="0" borderId="0" xfId="115" applyFont="1" applyBorder="1">
      <alignment/>
      <protection/>
    </xf>
    <xf numFmtId="9" fontId="52" fillId="0" borderId="0" xfId="126" applyFont="1" applyBorder="1" applyAlignment="1">
      <alignment/>
    </xf>
    <xf numFmtId="172" fontId="52" fillId="0" borderId="0" xfId="115" applyNumberFormat="1" applyFont="1" applyBorder="1">
      <alignment/>
      <protection/>
    </xf>
    <xf numFmtId="0" fontId="85" fillId="2" borderId="23" xfId="0" applyFont="1" applyFill="1" applyBorder="1" applyAlignment="1">
      <alignment vertical="center"/>
    </xf>
    <xf numFmtId="3" fontId="85" fillId="2" borderId="0" xfId="0" applyNumberFormat="1" applyFont="1" applyFill="1" applyBorder="1" applyAlignment="1">
      <alignment horizontal="right"/>
    </xf>
    <xf numFmtId="3" fontId="85" fillId="2" borderId="24" xfId="0" applyNumberFormat="1" applyFont="1" applyFill="1" applyBorder="1" applyAlignment="1">
      <alignment horizontal="right"/>
    </xf>
    <xf numFmtId="9" fontId="85" fillId="2" borderId="0" xfId="126" applyFont="1" applyFill="1" applyBorder="1" applyAlignment="1">
      <alignment horizontal="right"/>
    </xf>
    <xf numFmtId="9" fontId="85" fillId="2" borderId="24" xfId="126" applyFont="1" applyFill="1" applyBorder="1" applyAlignment="1">
      <alignment horizontal="right"/>
    </xf>
    <xf numFmtId="0" fontId="4" fillId="0" borderId="0" xfId="107" applyFill="1" applyBorder="1">
      <alignment/>
      <protection/>
    </xf>
    <xf numFmtId="0" fontId="0" fillId="0" borderId="0" xfId="115" applyFont="1" applyFill="1" applyBorder="1">
      <alignment/>
      <protection/>
    </xf>
    <xf numFmtId="0" fontId="0" fillId="0" borderId="0" xfId="115" applyBorder="1">
      <alignment/>
      <protection/>
    </xf>
    <xf numFmtId="0" fontId="0" fillId="0" borderId="0" xfId="115" applyFont="1" applyBorder="1">
      <alignment/>
      <protection/>
    </xf>
    <xf numFmtId="0" fontId="54" fillId="0" borderId="26" xfId="115" applyFont="1" applyFill="1" applyBorder="1" applyAlignment="1">
      <alignment horizontal="center" vertical="center" wrapText="1"/>
      <protection/>
    </xf>
    <xf numFmtId="0" fontId="54" fillId="0" borderId="27" xfId="115" applyFont="1" applyFill="1" applyBorder="1" applyAlignment="1">
      <alignment horizontal="center" vertical="center" wrapText="1"/>
      <protection/>
    </xf>
    <xf numFmtId="0" fontId="31" fillId="0" borderId="27" xfId="115" applyFont="1" applyFill="1" applyBorder="1" applyAlignment="1" quotePrefix="1">
      <alignment horizontal="center" vertical="center"/>
      <protection/>
    </xf>
    <xf numFmtId="0" fontId="54" fillId="0" borderId="27" xfId="115" applyFont="1" applyFill="1" applyBorder="1" applyAlignment="1">
      <alignment horizontal="center" vertical="center"/>
      <protection/>
    </xf>
    <xf numFmtId="0" fontId="52" fillId="0" borderId="27" xfId="115" applyFont="1" applyBorder="1" applyAlignment="1">
      <alignment horizontal="center" vertical="center"/>
      <protection/>
    </xf>
    <xf numFmtId="0" fontId="55" fillId="0" borderId="28" xfId="115" applyFont="1" applyFill="1" applyBorder="1" applyAlignment="1">
      <alignment horizontal="center" vertical="center" wrapText="1"/>
      <protection/>
    </xf>
    <xf numFmtId="0" fontId="55" fillId="0" borderId="23" xfId="115" applyFont="1" applyFill="1" applyBorder="1" applyAlignment="1">
      <alignment horizontal="center" vertical="center" wrapText="1"/>
      <protection/>
    </xf>
    <xf numFmtId="0" fontId="52" fillId="0" borderId="24" xfId="115" applyFont="1" applyBorder="1" applyAlignment="1">
      <alignment horizontal="center" vertical="center"/>
      <protection/>
    </xf>
    <xf numFmtId="3" fontId="52" fillId="0" borderId="24" xfId="115" applyNumberFormat="1" applyFont="1" applyFill="1" applyBorder="1">
      <alignment/>
      <protection/>
    </xf>
    <xf numFmtId="3" fontId="52" fillId="0" borderId="24" xfId="115" applyNumberFormat="1" applyFont="1" applyBorder="1">
      <alignment/>
      <protection/>
    </xf>
    <xf numFmtId="9" fontId="56" fillId="0" borderId="24" xfId="126" applyFont="1" applyFill="1" applyBorder="1" applyAlignment="1">
      <alignment vertical="center"/>
    </xf>
    <xf numFmtId="9" fontId="52" fillId="0" borderId="24" xfId="126" applyFont="1" applyBorder="1" applyAlignment="1">
      <alignment/>
    </xf>
    <xf numFmtId="3" fontId="58" fillId="0" borderId="24" xfId="115" applyNumberFormat="1" applyFont="1" applyFill="1" applyBorder="1" applyAlignment="1">
      <alignment horizontal="right" vertical="center"/>
      <protection/>
    </xf>
    <xf numFmtId="0" fontId="32" fillId="0" borderId="27" xfId="115" applyFont="1" applyFill="1" applyBorder="1" applyAlignment="1" quotePrefix="1">
      <alignment horizontal="center" vertical="center"/>
      <protection/>
    </xf>
    <xf numFmtId="0" fontId="61" fillId="0" borderId="27" xfId="115" applyFont="1" applyFill="1" applyBorder="1" applyAlignment="1">
      <alignment horizontal="center" vertical="center"/>
      <protection/>
    </xf>
    <xf numFmtId="3" fontId="56" fillId="0" borderId="24" xfId="115" applyNumberFormat="1" applyFont="1" applyFill="1" applyBorder="1" applyAlignment="1">
      <alignment vertical="center"/>
      <protection/>
    </xf>
    <xf numFmtId="181" fontId="58" fillId="0" borderId="24" xfId="85" applyNumberFormat="1" applyFont="1" applyFill="1" applyBorder="1" applyAlignment="1">
      <alignment horizontal="right" vertical="center"/>
    </xf>
    <xf numFmtId="0" fontId="59" fillId="0" borderId="0" xfId="115" applyFont="1" applyFill="1" applyBorder="1">
      <alignment/>
      <protection/>
    </xf>
    <xf numFmtId="0" fontId="60" fillId="0" borderId="21" xfId="115" applyFont="1" applyFill="1" applyBorder="1" applyAlignment="1">
      <alignment horizontal="left" vertical="center" wrapText="1"/>
      <protection/>
    </xf>
    <xf numFmtId="0" fontId="60" fillId="0" borderId="22" xfId="115" applyFont="1" applyFill="1" applyBorder="1" applyAlignment="1">
      <alignment horizontal="left" vertical="center" wrapText="1"/>
      <protection/>
    </xf>
    <xf numFmtId="0" fontId="57" fillId="0" borderId="22" xfId="115" applyFont="1" applyFill="1" applyBorder="1" applyAlignment="1">
      <alignment horizontal="left" vertical="center" wrapText="1"/>
      <protection/>
    </xf>
    <xf numFmtId="3" fontId="59" fillId="0" borderId="0" xfId="115" applyNumberFormat="1" applyFont="1" applyBorder="1">
      <alignment/>
      <protection/>
    </xf>
    <xf numFmtId="0" fontId="57" fillId="0" borderId="21" xfId="115" applyFont="1" applyFill="1" applyBorder="1" applyAlignment="1">
      <alignment horizontal="left" vertical="center" wrapText="1"/>
      <protection/>
    </xf>
    <xf numFmtId="172" fontId="59" fillId="0" borderId="0" xfId="115" applyNumberFormat="1" applyFont="1" applyBorder="1">
      <alignment/>
      <protection/>
    </xf>
    <xf numFmtId="0" fontId="59" fillId="0" borderId="22" xfId="115" applyFont="1" applyBorder="1" applyAlignment="1">
      <alignment vertical="center" wrapText="1"/>
      <protection/>
    </xf>
    <xf numFmtId="0" fontId="59" fillId="0" borderId="0" xfId="115" applyFont="1" applyBorder="1">
      <alignment/>
      <protection/>
    </xf>
    <xf numFmtId="0" fontId="0" fillId="0" borderId="19" xfId="115" applyFont="1" applyFill="1" applyBorder="1">
      <alignment/>
      <protection/>
    </xf>
    <xf numFmtId="0" fontId="54" fillId="0" borderId="0" xfId="121" applyFont="1" applyFill="1" applyBorder="1" applyAlignment="1">
      <alignment horizontal="center" vertical="center" wrapText="1"/>
      <protection/>
    </xf>
    <xf numFmtId="0" fontId="54" fillId="0" borderId="0" xfId="121" applyFont="1" applyFill="1" applyBorder="1" applyAlignment="1">
      <alignment horizontal="center" vertical="center"/>
      <protection/>
    </xf>
    <xf numFmtId="0" fontId="55" fillId="0" borderId="0" xfId="121" applyFont="1" applyFill="1" applyBorder="1" applyAlignment="1">
      <alignment horizontal="center" vertical="center" wrapText="1"/>
      <protection/>
    </xf>
    <xf numFmtId="0" fontId="32" fillId="0" borderId="0" xfId="121" applyFont="1" applyFill="1" applyBorder="1" applyAlignment="1">
      <alignment horizontal="center" vertical="center" wrapText="1"/>
      <protection/>
    </xf>
    <xf numFmtId="3" fontId="52" fillId="0" borderId="0" xfId="121" applyNumberFormat="1" applyFont="1" applyFill="1" applyBorder="1">
      <alignment/>
      <protection/>
    </xf>
    <xf numFmtId="3" fontId="52" fillId="0" borderId="0" xfId="121" applyNumberFormat="1" applyFont="1" applyBorder="1">
      <alignment/>
      <protection/>
    </xf>
    <xf numFmtId="180" fontId="33" fillId="0" borderId="0" xfId="90" applyFont="1" applyFill="1" applyBorder="1" applyAlignment="1">
      <alignment horizontal="right" vertical="center"/>
    </xf>
    <xf numFmtId="180" fontId="55" fillId="0" borderId="0" xfId="90" applyFont="1" applyFill="1" applyBorder="1" applyAlignment="1">
      <alignment horizontal="right" vertical="center"/>
    </xf>
    <xf numFmtId="3" fontId="58" fillId="0" borderId="0" xfId="121" applyNumberFormat="1" applyFont="1" applyFill="1" applyBorder="1" applyAlignment="1">
      <alignment horizontal="right" vertical="center"/>
      <protection/>
    </xf>
    <xf numFmtId="180" fontId="58" fillId="0" borderId="0" xfId="90" applyFont="1" applyFill="1" applyBorder="1" applyAlignment="1">
      <alignment horizontal="right" vertical="center"/>
    </xf>
    <xf numFmtId="180" fontId="63" fillId="0" borderId="0" xfId="90" applyFont="1" applyFill="1" applyBorder="1" applyAlignment="1">
      <alignment horizontal="right" vertical="center"/>
    </xf>
    <xf numFmtId="0" fontId="52" fillId="0" borderId="0" xfId="121" applyFont="1" applyBorder="1">
      <alignment/>
      <protection/>
    </xf>
    <xf numFmtId="3" fontId="56" fillId="0" borderId="0" xfId="121" applyNumberFormat="1" applyFont="1" applyFill="1" applyBorder="1" applyAlignment="1">
      <alignment vertical="center"/>
      <protection/>
    </xf>
    <xf numFmtId="0" fontId="58" fillId="0" borderId="0" xfId="121" applyFont="1" applyFill="1" applyBorder="1" applyAlignment="1">
      <alignment horizontal="left" vertical="center" wrapText="1"/>
      <protection/>
    </xf>
    <xf numFmtId="0" fontId="4" fillId="0" borderId="0" xfId="113" applyFill="1" applyBorder="1">
      <alignment/>
      <protection/>
    </xf>
    <xf numFmtId="0" fontId="0" fillId="0" borderId="0" xfId="121" applyBorder="1">
      <alignment/>
      <protection/>
    </xf>
    <xf numFmtId="0" fontId="0" fillId="0" borderId="0" xfId="121" applyFont="1" applyFill="1" applyBorder="1">
      <alignment/>
      <protection/>
    </xf>
    <xf numFmtId="0" fontId="52" fillId="0" borderId="0" xfId="121" applyFont="1" applyFill="1" applyBorder="1">
      <alignment/>
      <protection/>
    </xf>
    <xf numFmtId="43" fontId="52" fillId="0" borderId="0" xfId="121" applyNumberFormat="1" applyFont="1" applyBorder="1">
      <alignment/>
      <protection/>
    </xf>
    <xf numFmtId="0" fontId="54" fillId="0" borderId="26" xfId="121" applyFont="1" applyFill="1" applyBorder="1" applyAlignment="1">
      <alignment horizontal="center" vertical="center" wrapText="1"/>
      <protection/>
    </xf>
    <xf numFmtId="0" fontId="54" fillId="0" borderId="27" xfId="121" applyFont="1" applyFill="1" applyBorder="1" applyAlignment="1">
      <alignment horizontal="center" vertical="center" wrapText="1"/>
      <protection/>
    </xf>
    <xf numFmtId="0" fontId="31" fillId="0" borderId="27" xfId="121" applyFont="1" applyFill="1" applyBorder="1" applyAlignment="1" quotePrefix="1">
      <alignment horizontal="center" vertical="center"/>
      <protection/>
    </xf>
    <xf numFmtId="0" fontId="54" fillId="0" borderId="27" xfId="121" applyFont="1" applyFill="1" applyBorder="1" applyAlignment="1">
      <alignment horizontal="center" vertical="center"/>
      <protection/>
    </xf>
    <xf numFmtId="0" fontId="52" fillId="0" borderId="27" xfId="121" applyFont="1" applyBorder="1" applyAlignment="1">
      <alignment horizontal="center" vertical="center"/>
      <protection/>
    </xf>
    <xf numFmtId="0" fontId="55" fillId="0" borderId="28" xfId="121" applyFont="1" applyFill="1" applyBorder="1" applyAlignment="1">
      <alignment horizontal="center" vertical="center" wrapText="1"/>
      <protection/>
    </xf>
    <xf numFmtId="0" fontId="55" fillId="0" borderId="23" xfId="121" applyFont="1" applyFill="1" applyBorder="1" applyAlignment="1">
      <alignment horizontal="center" vertical="center" wrapText="1"/>
      <protection/>
    </xf>
    <xf numFmtId="0" fontId="52" fillId="0" borderId="24" xfId="121" applyFont="1" applyBorder="1" applyAlignment="1">
      <alignment horizontal="center" vertical="center"/>
      <protection/>
    </xf>
    <xf numFmtId="3" fontId="52" fillId="0" borderId="24" xfId="121" applyNumberFormat="1" applyFont="1" applyFill="1" applyBorder="1">
      <alignment/>
      <protection/>
    </xf>
    <xf numFmtId="3" fontId="52" fillId="0" borderId="24" xfId="121" applyNumberFormat="1" applyFont="1" applyBorder="1">
      <alignment/>
      <protection/>
    </xf>
    <xf numFmtId="3" fontId="56" fillId="0" borderId="24" xfId="121" applyNumberFormat="1" applyFont="1" applyFill="1" applyBorder="1" applyAlignment="1">
      <alignment vertical="center"/>
      <protection/>
    </xf>
    <xf numFmtId="3" fontId="58" fillId="0" borderId="24" xfId="121" applyNumberFormat="1" applyFont="1" applyFill="1" applyBorder="1" applyAlignment="1">
      <alignment horizontal="right" vertical="center"/>
      <protection/>
    </xf>
    <xf numFmtId="9" fontId="85" fillId="2" borderId="24" xfId="126" applyFont="1" applyFill="1" applyBorder="1" applyAlignment="1">
      <alignment vertical="center"/>
    </xf>
    <xf numFmtId="3" fontId="85" fillId="2" borderId="24" xfId="0" applyNumberFormat="1" applyFont="1" applyFill="1" applyBorder="1" applyAlignment="1">
      <alignment vertical="center"/>
    </xf>
    <xf numFmtId="0" fontId="59" fillId="0" borderId="0" xfId="121" applyFont="1" applyFill="1" applyBorder="1">
      <alignment/>
      <protection/>
    </xf>
    <xf numFmtId="0" fontId="60" fillId="0" borderId="21" xfId="121" applyFont="1" applyFill="1" applyBorder="1" applyAlignment="1">
      <alignment horizontal="left" vertical="center" wrapText="1"/>
      <protection/>
    </xf>
    <xf numFmtId="0" fontId="60" fillId="0" borderId="22" xfId="121" applyFont="1" applyFill="1" applyBorder="1" applyAlignment="1">
      <alignment horizontal="left" vertical="center" wrapText="1"/>
      <protection/>
    </xf>
    <xf numFmtId="3" fontId="59" fillId="0" borderId="0" xfId="121" applyNumberFormat="1" applyFont="1" applyFill="1" applyBorder="1">
      <alignment/>
      <protection/>
    </xf>
    <xf numFmtId="0" fontId="57" fillId="0" borderId="21" xfId="121" applyFont="1" applyFill="1" applyBorder="1" applyAlignment="1">
      <alignment horizontal="left" vertical="center" wrapText="1"/>
      <protection/>
    </xf>
    <xf numFmtId="0" fontId="57" fillId="0" borderId="22" xfId="121" applyFont="1" applyFill="1" applyBorder="1" applyAlignment="1">
      <alignment horizontal="left" vertical="center" wrapText="1"/>
      <protection/>
    </xf>
    <xf numFmtId="0" fontId="59" fillId="0" borderId="22" xfId="121" applyFont="1" applyBorder="1" applyAlignment="1">
      <alignment vertical="center" wrapText="1"/>
      <protection/>
    </xf>
    <xf numFmtId="0" fontId="59" fillId="0" borderId="0" xfId="121" applyFont="1" applyBorder="1">
      <alignment/>
      <protection/>
    </xf>
    <xf numFmtId="0" fontId="0" fillId="0" borderId="19" xfId="121" applyBorder="1" applyAlignment="1">
      <alignment vertical="center"/>
      <protection/>
    </xf>
    <xf numFmtId="0" fontId="4" fillId="0" borderId="0" xfId="112" applyFill="1" applyBorder="1">
      <alignment/>
      <protection/>
    </xf>
    <xf numFmtId="0" fontId="0" fillId="0" borderId="0" xfId="120" applyFont="1" applyBorder="1">
      <alignment/>
      <protection/>
    </xf>
    <xf numFmtId="0" fontId="0" fillId="0" borderId="0" xfId="120" applyFill="1" applyBorder="1">
      <alignment/>
      <protection/>
    </xf>
    <xf numFmtId="0" fontId="0" fillId="0" borderId="0" xfId="120" applyBorder="1">
      <alignment/>
      <protection/>
    </xf>
    <xf numFmtId="0" fontId="0" fillId="0" borderId="0" xfId="120" applyFont="1" applyFill="1" applyBorder="1">
      <alignment/>
      <protection/>
    </xf>
    <xf numFmtId="0" fontId="85" fillId="49" borderId="0" xfId="117" applyFont="1" applyFill="1" applyBorder="1" applyAlignment="1">
      <alignment horizontal="center" vertical="center" wrapText="1"/>
      <protection/>
    </xf>
    <xf numFmtId="0" fontId="52" fillId="0" borderId="0" xfId="120" applyFont="1" applyFill="1" applyBorder="1">
      <alignment/>
      <protection/>
    </xf>
    <xf numFmtId="0" fontId="54" fillId="0" borderId="0" xfId="120" applyFont="1" applyFill="1" applyBorder="1" applyAlignment="1">
      <alignment horizontal="center" vertical="center" wrapText="1"/>
      <protection/>
    </xf>
    <xf numFmtId="0" fontId="54" fillId="0" borderId="0" xfId="120" applyFont="1" applyFill="1" applyBorder="1" applyAlignment="1">
      <alignment horizontal="center" vertical="center"/>
      <protection/>
    </xf>
    <xf numFmtId="0" fontId="55" fillId="0" borderId="0" xfId="120" applyFont="1" applyFill="1" applyBorder="1" applyAlignment="1">
      <alignment horizontal="center" vertical="center" wrapText="1"/>
      <protection/>
    </xf>
    <xf numFmtId="0" fontId="32" fillId="0" borderId="0" xfId="120" applyFont="1" applyFill="1" applyBorder="1" applyAlignment="1">
      <alignment horizontal="center" vertical="center" wrapText="1"/>
      <protection/>
    </xf>
    <xf numFmtId="3" fontId="52" fillId="0" borderId="0" xfId="120" applyNumberFormat="1" applyFont="1" applyFill="1" applyBorder="1">
      <alignment/>
      <protection/>
    </xf>
    <xf numFmtId="9" fontId="52" fillId="0" borderId="0" xfId="126" applyFont="1" applyFill="1" applyBorder="1" applyAlignment="1">
      <alignment horizontal="center" vertical="center" wrapText="1"/>
    </xf>
    <xf numFmtId="3" fontId="52" fillId="0" borderId="0" xfId="120" applyNumberFormat="1" applyFont="1" applyBorder="1">
      <alignment/>
      <protection/>
    </xf>
    <xf numFmtId="180" fontId="58" fillId="0" borderId="0" xfId="89" applyFont="1" applyFill="1" applyBorder="1" applyAlignment="1">
      <alignment horizontal="right" vertical="center"/>
    </xf>
    <xf numFmtId="180" fontId="63" fillId="0" borderId="0" xfId="89" applyFont="1" applyFill="1" applyBorder="1" applyAlignment="1">
      <alignment horizontal="right" vertical="center"/>
    </xf>
    <xf numFmtId="0" fontId="58" fillId="0" borderId="0" xfId="122" applyFont="1" applyFill="1" applyBorder="1" applyAlignment="1">
      <alignment horizontal="center" vertical="center" wrapText="1"/>
      <protection/>
    </xf>
    <xf numFmtId="3" fontId="58" fillId="0" borderId="0" xfId="120" applyNumberFormat="1" applyFont="1" applyFill="1" applyBorder="1" applyAlignment="1">
      <alignment horizontal="right" vertical="center"/>
      <protection/>
    </xf>
    <xf numFmtId="0" fontId="52" fillId="0" borderId="0" xfId="120" applyFont="1" applyBorder="1">
      <alignment/>
      <protection/>
    </xf>
    <xf numFmtId="43" fontId="52" fillId="0" borderId="0" xfId="120" applyNumberFormat="1" applyFont="1" applyFill="1" applyBorder="1">
      <alignment/>
      <protection/>
    </xf>
    <xf numFmtId="3" fontId="52" fillId="0" borderId="0" xfId="120" applyNumberFormat="1" applyFont="1" applyFill="1" applyBorder="1" applyAlignment="1">
      <alignment horizontal="center" vertical="center" wrapText="1"/>
      <protection/>
    </xf>
    <xf numFmtId="0" fontId="58" fillId="0" borderId="0" xfId="120" applyFont="1" applyFill="1" applyBorder="1" applyAlignment="1">
      <alignment horizontal="left" vertical="center" wrapText="1"/>
      <protection/>
    </xf>
    <xf numFmtId="0" fontId="54" fillId="0" borderId="26" xfId="120" applyFont="1" applyFill="1" applyBorder="1" applyAlignment="1">
      <alignment horizontal="center" vertical="center" wrapText="1"/>
      <protection/>
    </xf>
    <xf numFmtId="0" fontId="54" fillId="0" borderId="27" xfId="120" applyFont="1" applyFill="1" applyBorder="1" applyAlignment="1">
      <alignment horizontal="center" vertical="center" wrapText="1"/>
      <protection/>
    </xf>
    <xf numFmtId="0" fontId="31" fillId="0" borderId="27" xfId="120" applyFont="1" applyFill="1" applyBorder="1" applyAlignment="1" quotePrefix="1">
      <alignment horizontal="center" vertical="center"/>
      <protection/>
    </xf>
    <xf numFmtId="0" fontId="54" fillId="0" borderId="27" xfId="120" applyFont="1" applyFill="1" applyBorder="1" applyAlignment="1">
      <alignment horizontal="center" vertical="center"/>
      <protection/>
    </xf>
    <xf numFmtId="0" fontId="52" fillId="0" borderId="27" xfId="120" applyFont="1" applyBorder="1" applyAlignment="1">
      <alignment horizontal="center" vertical="center"/>
      <protection/>
    </xf>
    <xf numFmtId="0" fontId="55" fillId="0" borderId="28" xfId="120" applyFont="1" applyFill="1" applyBorder="1" applyAlignment="1">
      <alignment horizontal="center" vertical="center" wrapText="1"/>
      <protection/>
    </xf>
    <xf numFmtId="0" fontId="55" fillId="0" borderId="23" xfId="120" applyFont="1" applyFill="1" applyBorder="1" applyAlignment="1">
      <alignment horizontal="center" vertical="center" wrapText="1"/>
      <protection/>
    </xf>
    <xf numFmtId="0" fontId="52" fillId="0" borderId="24" xfId="120" applyFont="1" applyBorder="1" applyAlignment="1">
      <alignment horizontal="center" vertical="center"/>
      <protection/>
    </xf>
    <xf numFmtId="3" fontId="52" fillId="0" borderId="24" xfId="120" applyNumberFormat="1" applyFont="1" applyFill="1" applyBorder="1">
      <alignment/>
      <protection/>
    </xf>
    <xf numFmtId="3" fontId="52" fillId="0" borderId="24" xfId="120" applyNumberFormat="1" applyFont="1" applyBorder="1">
      <alignment/>
      <protection/>
    </xf>
    <xf numFmtId="9" fontId="52" fillId="0" borderId="24" xfId="126" applyFont="1" applyFill="1" applyBorder="1" applyAlignment="1">
      <alignment horizontal="center" vertical="center" wrapText="1"/>
    </xf>
    <xf numFmtId="3" fontId="58" fillId="0" borderId="24" xfId="120" applyNumberFormat="1" applyFont="1" applyFill="1" applyBorder="1" applyAlignment="1">
      <alignment horizontal="right" vertical="center"/>
      <protection/>
    </xf>
    <xf numFmtId="3" fontId="52" fillId="0" borderId="24" xfId="120" applyNumberFormat="1" applyFont="1" applyFill="1" applyBorder="1" applyAlignment="1">
      <alignment horizontal="center" vertical="center" wrapText="1"/>
      <protection/>
    </xf>
    <xf numFmtId="3" fontId="52" fillId="0" borderId="0" xfId="120" applyNumberFormat="1" applyFont="1" applyFill="1" applyBorder="1" applyAlignment="1">
      <alignment horizontal="right" vertical="center" wrapText="1"/>
      <protection/>
    </xf>
    <xf numFmtId="3" fontId="52" fillId="0" borderId="24" xfId="120" applyNumberFormat="1" applyFont="1" applyFill="1" applyBorder="1" applyAlignment="1">
      <alignment horizontal="right" vertical="center" wrapText="1"/>
      <protection/>
    </xf>
    <xf numFmtId="0" fontId="59" fillId="0" borderId="0" xfId="120" applyFont="1" applyFill="1" applyBorder="1">
      <alignment/>
      <protection/>
    </xf>
    <xf numFmtId="0" fontId="57" fillId="0" borderId="21" xfId="120" applyFont="1" applyFill="1" applyBorder="1" applyAlignment="1">
      <alignment horizontal="left" vertical="center" wrapText="1"/>
      <protection/>
    </xf>
    <xf numFmtId="0" fontId="57" fillId="0" borderId="22" xfId="120" applyFont="1" applyFill="1" applyBorder="1" applyAlignment="1">
      <alignment horizontal="left" vertical="center" wrapText="1"/>
      <protection/>
    </xf>
    <xf numFmtId="0" fontId="59" fillId="0" borderId="22" xfId="120" applyFont="1" applyBorder="1" applyAlignment="1">
      <alignment vertical="center" wrapText="1"/>
      <protection/>
    </xf>
    <xf numFmtId="0" fontId="59" fillId="0" borderId="0" xfId="120" applyFont="1" applyBorder="1">
      <alignment/>
      <protection/>
    </xf>
    <xf numFmtId="0" fontId="60" fillId="0" borderId="21" xfId="120" applyFont="1" applyFill="1" applyBorder="1" applyAlignment="1">
      <alignment horizontal="left" vertical="center" wrapText="1"/>
      <protection/>
    </xf>
    <xf numFmtId="0" fontId="60" fillId="0" borderId="22" xfId="120" applyFont="1" applyFill="1" applyBorder="1" applyAlignment="1">
      <alignment horizontal="left" vertical="center" wrapText="1"/>
      <protection/>
    </xf>
    <xf numFmtId="3" fontId="59" fillId="0" borderId="0" xfId="120" applyNumberFormat="1" applyFont="1" applyFill="1" applyBorder="1">
      <alignment/>
      <protection/>
    </xf>
    <xf numFmtId="0" fontId="60" fillId="0" borderId="21" xfId="120" applyFont="1" applyFill="1" applyBorder="1" applyAlignment="1">
      <alignment horizontal="left" vertical="center"/>
      <protection/>
    </xf>
    <xf numFmtId="0" fontId="64" fillId="0" borderId="22" xfId="120" applyFont="1" applyFill="1" applyBorder="1" applyAlignment="1">
      <alignment horizontal="right" vertical="center" wrapText="1"/>
      <protection/>
    </xf>
    <xf numFmtId="0" fontId="64" fillId="0" borderId="25" xfId="120" applyFont="1" applyFill="1" applyBorder="1" applyAlignment="1">
      <alignment horizontal="right" vertical="center" wrapText="1"/>
      <protection/>
    </xf>
    <xf numFmtId="0" fontId="59" fillId="0" borderId="0" xfId="118" applyFont="1" applyBorder="1">
      <alignment/>
      <protection/>
    </xf>
    <xf numFmtId="0" fontId="59" fillId="0" borderId="0" xfId="118" applyFont="1" applyFill="1" applyBorder="1">
      <alignment/>
      <protection/>
    </xf>
    <xf numFmtId="0" fontId="65" fillId="0" borderId="0" xfId="118" applyFont="1" applyFill="1" applyBorder="1" applyAlignment="1">
      <alignment horizontal="center" vertical="center" wrapText="1"/>
      <protection/>
    </xf>
    <xf numFmtId="0" fontId="65" fillId="0" borderId="0" xfId="118" applyFont="1" applyFill="1" applyBorder="1" applyAlignment="1">
      <alignment horizontal="center" vertical="center"/>
      <protection/>
    </xf>
    <xf numFmtId="43" fontId="59" fillId="0" borderId="0" xfId="118" applyNumberFormat="1" applyFont="1" applyFill="1" applyBorder="1">
      <alignment/>
      <protection/>
    </xf>
    <xf numFmtId="0" fontId="66" fillId="0" borderId="0" xfId="118" applyFont="1" applyBorder="1">
      <alignment/>
      <protection/>
    </xf>
    <xf numFmtId="0" fontId="66" fillId="0" borderId="0" xfId="0" applyFont="1" applyBorder="1" applyAlignment="1">
      <alignment/>
    </xf>
    <xf numFmtId="0" fontId="66" fillId="0" borderId="0" xfId="110" applyFont="1" applyFill="1" applyBorder="1">
      <alignment/>
      <protection/>
    </xf>
    <xf numFmtId="0" fontId="0" fillId="0" borderId="0" xfId="118" applyFill="1">
      <alignment/>
      <protection/>
    </xf>
    <xf numFmtId="0" fontId="85" fillId="0" borderId="0" xfId="117" applyFont="1" applyFill="1" applyBorder="1" applyAlignment="1">
      <alignment vertical="center" wrapText="1"/>
      <protection/>
    </xf>
    <xf numFmtId="3" fontId="59" fillId="0" borderId="0" xfId="118" applyNumberFormat="1" applyFont="1" applyFill="1" applyBorder="1">
      <alignment/>
      <protection/>
    </xf>
    <xf numFmtId="0" fontId="85" fillId="0" borderId="0" xfId="117" applyFont="1" applyFill="1" applyBorder="1" applyAlignment="1">
      <alignment horizontal="center" vertical="center" wrapText="1"/>
      <protection/>
    </xf>
    <xf numFmtId="0" fontId="52" fillId="0" borderId="0" xfId="118" applyFont="1" applyFill="1" applyBorder="1">
      <alignment/>
      <protection/>
    </xf>
    <xf numFmtId="0" fontId="54" fillId="0" borderId="0" xfId="118" applyFont="1" applyFill="1" applyBorder="1" applyAlignment="1">
      <alignment horizontal="center" vertical="center" wrapText="1"/>
      <protection/>
    </xf>
    <xf numFmtId="0" fontId="52" fillId="0" borderId="0" xfId="118" applyFont="1" applyBorder="1">
      <alignment/>
      <protection/>
    </xf>
    <xf numFmtId="0" fontId="55" fillId="0" borderId="0" xfId="118" applyFont="1" applyFill="1" applyBorder="1" applyAlignment="1">
      <alignment horizontal="center" vertical="center" wrapText="1"/>
      <protection/>
    </xf>
    <xf numFmtId="0" fontId="32" fillId="0" borderId="0" xfId="118" applyFont="1" applyFill="1" applyBorder="1" applyAlignment="1">
      <alignment horizontal="center" vertical="center" wrapText="1"/>
      <protection/>
    </xf>
    <xf numFmtId="3" fontId="52" fillId="0" borderId="0" xfId="118" applyNumberFormat="1" applyFont="1" applyFill="1" applyBorder="1">
      <alignment/>
      <protection/>
    </xf>
    <xf numFmtId="3" fontId="52" fillId="0" borderId="0" xfId="118" applyNumberFormat="1" applyFont="1" applyBorder="1">
      <alignment/>
      <protection/>
    </xf>
    <xf numFmtId="180" fontId="58" fillId="0" borderId="0" xfId="87" applyFont="1" applyFill="1" applyBorder="1" applyAlignment="1">
      <alignment horizontal="right" vertical="center"/>
    </xf>
    <xf numFmtId="180" fontId="63" fillId="0" borderId="0" xfId="87" applyFont="1" applyFill="1" applyBorder="1" applyAlignment="1">
      <alignment horizontal="right" vertical="center"/>
    </xf>
    <xf numFmtId="3" fontId="58" fillId="0" borderId="0" xfId="118" applyNumberFormat="1" applyFont="1" applyFill="1" applyBorder="1" applyAlignment="1">
      <alignment horizontal="right" vertical="center"/>
      <protection/>
    </xf>
    <xf numFmtId="0" fontId="54" fillId="0" borderId="0" xfId="118" applyFont="1" applyFill="1" applyBorder="1" applyAlignment="1">
      <alignment horizontal="center" vertical="center"/>
      <protection/>
    </xf>
    <xf numFmtId="3" fontId="56" fillId="0" borderId="0" xfId="118" applyNumberFormat="1" applyFont="1" applyFill="1" applyBorder="1" applyAlignment="1">
      <alignment vertical="center"/>
      <protection/>
    </xf>
    <xf numFmtId="43" fontId="52" fillId="0" borderId="0" xfId="118" applyNumberFormat="1" applyFont="1" applyFill="1" applyBorder="1">
      <alignment/>
      <protection/>
    </xf>
    <xf numFmtId="0" fontId="58" fillId="0" borderId="0" xfId="118" applyFont="1" applyFill="1" applyBorder="1" applyAlignment="1">
      <alignment horizontal="left" vertical="center" wrapText="1"/>
      <protection/>
    </xf>
    <xf numFmtId="0" fontId="54" fillId="0" borderId="26" xfId="118" applyFont="1" applyFill="1" applyBorder="1" applyAlignment="1">
      <alignment horizontal="center" vertical="center" wrapText="1"/>
      <protection/>
    </xf>
    <xf numFmtId="0" fontId="54" fillId="0" borderId="27" xfId="118" applyFont="1" applyFill="1" applyBorder="1" applyAlignment="1">
      <alignment horizontal="center" vertical="center" wrapText="1"/>
      <protection/>
    </xf>
    <xf numFmtId="0" fontId="31" fillId="0" borderId="27" xfId="118" applyFont="1" applyFill="1" applyBorder="1" applyAlignment="1" quotePrefix="1">
      <alignment horizontal="center" vertical="center"/>
      <protection/>
    </xf>
    <xf numFmtId="0" fontId="54" fillId="0" borderId="27" xfId="118" applyFont="1" applyFill="1" applyBorder="1" applyAlignment="1">
      <alignment horizontal="center" vertical="center"/>
      <protection/>
    </xf>
    <xf numFmtId="0" fontId="52" fillId="0" borderId="27" xfId="118" applyFont="1" applyBorder="1" applyAlignment="1">
      <alignment horizontal="center" vertical="center"/>
      <protection/>
    </xf>
    <xf numFmtId="0" fontId="55" fillId="0" borderId="28" xfId="118" applyFont="1" applyFill="1" applyBorder="1" applyAlignment="1">
      <alignment horizontal="center" vertical="center" wrapText="1"/>
      <protection/>
    </xf>
    <xf numFmtId="0" fontId="55" fillId="0" borderId="23" xfId="118" applyFont="1" applyFill="1" applyBorder="1" applyAlignment="1">
      <alignment horizontal="center" vertical="center" wrapText="1"/>
      <protection/>
    </xf>
    <xf numFmtId="0" fontId="52" fillId="0" borderId="24" xfId="118" applyFont="1" applyBorder="1" applyAlignment="1">
      <alignment horizontal="center" vertical="center"/>
      <protection/>
    </xf>
    <xf numFmtId="3" fontId="52" fillId="0" borderId="24" xfId="118" applyNumberFormat="1" applyFont="1" applyFill="1" applyBorder="1">
      <alignment/>
      <protection/>
    </xf>
    <xf numFmtId="3" fontId="52" fillId="0" borderId="24" xfId="118" applyNumberFormat="1" applyFont="1" applyBorder="1">
      <alignment/>
      <protection/>
    </xf>
    <xf numFmtId="3" fontId="58" fillId="0" borderId="24" xfId="118" applyNumberFormat="1" applyFont="1" applyFill="1" applyBorder="1" applyAlignment="1">
      <alignment horizontal="right" vertical="center"/>
      <protection/>
    </xf>
    <xf numFmtId="3" fontId="56" fillId="0" borderId="24" xfId="118" applyNumberFormat="1" applyFont="1" applyFill="1" applyBorder="1" applyAlignment="1">
      <alignment vertical="center"/>
      <protection/>
    </xf>
    <xf numFmtId="0" fontId="60" fillId="0" borderId="21" xfId="118" applyFont="1" applyFill="1" applyBorder="1" applyAlignment="1">
      <alignment horizontal="left" vertical="center" wrapText="1"/>
      <protection/>
    </xf>
    <xf numFmtId="0" fontId="60" fillId="0" borderId="22" xfId="118" applyFont="1" applyFill="1" applyBorder="1" applyAlignment="1">
      <alignment horizontal="left" vertical="center" wrapText="1"/>
      <protection/>
    </xf>
    <xf numFmtId="0" fontId="57" fillId="0" borderId="21" xfId="118" applyFont="1" applyFill="1" applyBorder="1" applyAlignment="1">
      <alignment horizontal="left" vertical="center" wrapText="1"/>
      <protection/>
    </xf>
    <xf numFmtId="0" fontId="57" fillId="0" borderId="22" xfId="118" applyFont="1" applyFill="1" applyBorder="1" applyAlignment="1">
      <alignment horizontal="left" vertical="center" wrapText="1"/>
      <protection/>
    </xf>
    <xf numFmtId="0" fontId="59" fillId="0" borderId="22" xfId="118" applyFont="1" applyBorder="1" applyAlignment="1">
      <alignment vertical="center" wrapText="1"/>
      <protection/>
    </xf>
    <xf numFmtId="0" fontId="64" fillId="0" borderId="22" xfId="118" applyFont="1" applyFill="1" applyBorder="1" applyAlignment="1">
      <alignment horizontal="right" vertical="center" wrapText="1"/>
      <protection/>
    </xf>
    <xf numFmtId="0" fontId="64" fillId="0" borderId="25" xfId="118" applyFont="1" applyFill="1" applyBorder="1" applyAlignment="1">
      <alignment horizontal="right" vertical="center" wrapText="1"/>
      <protection/>
    </xf>
    <xf numFmtId="0" fontId="0" fillId="0" borderId="0" xfId="119" applyFill="1">
      <alignment/>
      <protection/>
    </xf>
    <xf numFmtId="0" fontId="55" fillId="0" borderId="0" xfId="119" applyFont="1" applyFill="1" applyBorder="1" applyAlignment="1">
      <alignment horizontal="center" vertical="center" wrapText="1"/>
      <protection/>
    </xf>
    <xf numFmtId="0" fontId="32" fillId="0" borderId="0" xfId="119" applyFont="1" applyFill="1" applyBorder="1" applyAlignment="1">
      <alignment horizontal="center" vertical="center" wrapText="1"/>
      <protection/>
    </xf>
    <xf numFmtId="3" fontId="52" fillId="0" borderId="0" xfId="119" applyNumberFormat="1" applyFont="1" applyBorder="1">
      <alignment/>
      <protection/>
    </xf>
    <xf numFmtId="3" fontId="52" fillId="0" borderId="0" xfId="119" applyNumberFormat="1" applyFont="1" applyFill="1" applyBorder="1">
      <alignment/>
      <protection/>
    </xf>
    <xf numFmtId="3" fontId="58" fillId="0" borderId="0" xfId="119" applyNumberFormat="1" applyFont="1" applyFill="1" applyBorder="1" applyAlignment="1">
      <alignment horizontal="right" vertical="center"/>
      <protection/>
    </xf>
    <xf numFmtId="180" fontId="33" fillId="0" borderId="0" xfId="88" applyFont="1" applyFill="1" applyBorder="1" applyAlignment="1">
      <alignment horizontal="right" vertical="center"/>
    </xf>
    <xf numFmtId="180" fontId="55" fillId="0" borderId="0" xfId="88" applyFont="1" applyFill="1" applyBorder="1" applyAlignment="1">
      <alignment horizontal="right" vertical="center"/>
    </xf>
    <xf numFmtId="0" fontId="54" fillId="0" borderId="0" xfId="119" applyFont="1" applyFill="1" applyBorder="1" applyAlignment="1">
      <alignment horizontal="center" vertical="center" wrapText="1"/>
      <protection/>
    </xf>
    <xf numFmtId="0" fontId="54" fillId="0" borderId="0" xfId="119" applyFont="1" applyFill="1" applyBorder="1" applyAlignment="1">
      <alignment horizontal="center" vertical="center"/>
      <protection/>
    </xf>
    <xf numFmtId="3" fontId="56" fillId="0" borderId="0" xfId="119" applyNumberFormat="1" applyFont="1" applyFill="1" applyBorder="1" applyAlignment="1">
      <alignment vertical="center"/>
      <protection/>
    </xf>
    <xf numFmtId="3" fontId="52" fillId="0" borderId="0" xfId="119" applyNumberFormat="1" applyFont="1" applyFill="1" applyBorder="1" applyAlignment="1">
      <alignment horizontal="center" vertical="center" wrapText="1"/>
      <protection/>
    </xf>
    <xf numFmtId="0" fontId="58" fillId="0" borderId="0" xfId="119" applyFont="1" applyFill="1" applyBorder="1" applyAlignment="1">
      <alignment horizontal="left" vertical="center" wrapText="1"/>
      <protection/>
    </xf>
    <xf numFmtId="0" fontId="52" fillId="0" borderId="0" xfId="119" applyFont="1" applyFill="1" applyBorder="1">
      <alignment/>
      <protection/>
    </xf>
    <xf numFmtId="0" fontId="52" fillId="0" borderId="0" xfId="119" applyFont="1" applyBorder="1">
      <alignment/>
      <protection/>
    </xf>
    <xf numFmtId="172" fontId="52" fillId="0" borderId="0" xfId="119" applyNumberFormat="1" applyFont="1" applyBorder="1">
      <alignment/>
      <protection/>
    </xf>
    <xf numFmtId="0" fontId="52" fillId="0" borderId="0" xfId="111" applyFont="1" applyFill="1" applyBorder="1">
      <alignment/>
      <protection/>
    </xf>
    <xf numFmtId="0" fontId="28" fillId="0" borderId="0" xfId="119" applyFont="1" applyFill="1" applyBorder="1">
      <alignment/>
      <protection/>
    </xf>
    <xf numFmtId="0" fontId="28" fillId="0" borderId="0" xfId="119" applyFont="1" applyBorder="1">
      <alignment/>
      <protection/>
    </xf>
    <xf numFmtId="0" fontId="28" fillId="0" borderId="0" xfId="118" applyFont="1" applyBorder="1">
      <alignment/>
      <protection/>
    </xf>
    <xf numFmtId="0" fontId="54" fillId="0" borderId="26" xfId="119" applyFont="1" applyFill="1" applyBorder="1" applyAlignment="1">
      <alignment horizontal="center" vertical="center" wrapText="1"/>
      <protection/>
    </xf>
    <xf numFmtId="0" fontId="54" fillId="0" borderId="27" xfId="119" applyFont="1" applyFill="1" applyBorder="1" applyAlignment="1">
      <alignment horizontal="center" vertical="center" wrapText="1"/>
      <protection/>
    </xf>
    <xf numFmtId="0" fontId="31" fillId="0" borderId="27" xfId="119" applyFont="1" applyFill="1" applyBorder="1" applyAlignment="1" quotePrefix="1">
      <alignment horizontal="center" vertical="center"/>
      <protection/>
    </xf>
    <xf numFmtId="0" fontId="54" fillId="0" borderId="27" xfId="119" applyFont="1" applyFill="1" applyBorder="1" applyAlignment="1">
      <alignment horizontal="center" vertical="center"/>
      <protection/>
    </xf>
    <xf numFmtId="0" fontId="52" fillId="0" borderId="27" xfId="119" applyFont="1" applyBorder="1" applyAlignment="1">
      <alignment horizontal="center" vertical="center"/>
      <protection/>
    </xf>
    <xf numFmtId="0" fontId="55" fillId="0" borderId="28" xfId="119" applyFont="1" applyFill="1" applyBorder="1" applyAlignment="1">
      <alignment horizontal="center" vertical="center" wrapText="1"/>
      <protection/>
    </xf>
    <xf numFmtId="0" fontId="55" fillId="0" borderId="23" xfId="119" applyFont="1" applyFill="1" applyBorder="1" applyAlignment="1">
      <alignment horizontal="center" vertical="center" wrapText="1"/>
      <protection/>
    </xf>
    <xf numFmtId="0" fontId="52" fillId="0" borderId="24" xfId="119" applyFont="1" applyBorder="1" applyAlignment="1">
      <alignment horizontal="center" vertical="center"/>
      <protection/>
    </xf>
    <xf numFmtId="3" fontId="52" fillId="0" borderId="24" xfId="119" applyNumberFormat="1" applyFont="1" applyBorder="1">
      <alignment/>
      <protection/>
    </xf>
    <xf numFmtId="3" fontId="52" fillId="0" borderId="24" xfId="119" applyNumberFormat="1" applyFont="1" applyFill="1" applyBorder="1">
      <alignment/>
      <protection/>
    </xf>
    <xf numFmtId="0" fontId="52" fillId="0" borderId="23" xfId="0" applyFont="1" applyBorder="1" applyAlignment="1">
      <alignment/>
    </xf>
    <xf numFmtId="3" fontId="58" fillId="0" borderId="24" xfId="119" applyNumberFormat="1" applyFont="1" applyFill="1" applyBorder="1" applyAlignment="1">
      <alignment horizontal="right" vertical="center"/>
      <protection/>
    </xf>
    <xf numFmtId="0" fontId="32" fillId="0" borderId="27" xfId="119" applyFont="1" applyFill="1" applyBorder="1" applyAlignment="1" quotePrefix="1">
      <alignment horizontal="center" vertical="center"/>
      <protection/>
    </xf>
    <xf numFmtId="0" fontId="61" fillId="0" borderId="27" xfId="119" applyFont="1" applyFill="1" applyBorder="1" applyAlignment="1">
      <alignment horizontal="center" vertical="center"/>
      <protection/>
    </xf>
    <xf numFmtId="3" fontId="56" fillId="0" borderId="24" xfId="119" applyNumberFormat="1" applyFont="1" applyFill="1" applyBorder="1" applyAlignment="1">
      <alignment vertical="center"/>
      <protection/>
    </xf>
    <xf numFmtId="3" fontId="52" fillId="0" borderId="24" xfId="119" applyNumberFormat="1" applyFont="1" applyFill="1" applyBorder="1" applyAlignment="1">
      <alignment horizontal="center" vertical="center" wrapText="1"/>
      <protection/>
    </xf>
    <xf numFmtId="0" fontId="59" fillId="0" borderId="0" xfId="119" applyFont="1" applyFill="1" applyBorder="1">
      <alignment/>
      <protection/>
    </xf>
    <xf numFmtId="0" fontId="57" fillId="0" borderId="21" xfId="119" applyFont="1" applyFill="1" applyBorder="1" applyAlignment="1">
      <alignment horizontal="left" vertical="center" wrapText="1"/>
      <protection/>
    </xf>
    <xf numFmtId="0" fontId="57" fillId="0" borderId="22" xfId="119" applyFont="1" applyFill="1" applyBorder="1" applyAlignment="1">
      <alignment horizontal="left" vertical="center" wrapText="1"/>
      <protection/>
    </xf>
    <xf numFmtId="0" fontId="59" fillId="0" borderId="22" xfId="119" applyFont="1" applyBorder="1" applyAlignment="1">
      <alignment vertical="center" wrapText="1"/>
      <protection/>
    </xf>
    <xf numFmtId="0" fontId="59" fillId="0" borderId="0" xfId="119" applyFont="1" applyBorder="1">
      <alignment/>
      <protection/>
    </xf>
    <xf numFmtId="0" fontId="60" fillId="0" borderId="21" xfId="119" applyFont="1" applyFill="1" applyBorder="1" applyAlignment="1">
      <alignment horizontal="left" vertical="center" wrapText="1"/>
      <protection/>
    </xf>
    <xf numFmtId="0" fontId="60" fillId="0" borderId="22" xfId="119" applyFont="1" applyFill="1" applyBorder="1" applyAlignment="1">
      <alignment horizontal="left" vertical="center" wrapText="1"/>
      <protection/>
    </xf>
    <xf numFmtId="3" fontId="59" fillId="0" borderId="0" xfId="119" applyNumberFormat="1" applyFont="1" applyFill="1" applyBorder="1">
      <alignment/>
      <protection/>
    </xf>
    <xf numFmtId="172" fontId="59" fillId="0" borderId="0" xfId="119" applyNumberFormat="1" applyFont="1" applyBorder="1">
      <alignment/>
      <protection/>
    </xf>
    <xf numFmtId="0" fontId="32" fillId="0" borderId="19" xfId="0" applyFont="1" applyFill="1" applyBorder="1" applyAlignment="1">
      <alignment vertical="center"/>
    </xf>
    <xf numFmtId="0" fontId="52" fillId="0" borderId="19" xfId="119" applyFont="1" applyFill="1" applyBorder="1">
      <alignment/>
      <protection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uro 2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Insatisfaisant" xfId="74"/>
    <cellStyle name="Hyperlink" xfId="75"/>
    <cellStyle name="Lien hypertexte 2" xfId="76"/>
    <cellStyle name="Followed Hyperlink" xfId="77"/>
    <cellStyle name="Linked Cell" xfId="78"/>
    <cellStyle name="Comma" xfId="79"/>
    <cellStyle name="Comma [0]" xfId="80"/>
    <cellStyle name="Milliers 2" xfId="81"/>
    <cellStyle name="Milliers 2 2" xfId="82"/>
    <cellStyle name="Milliers 3" xfId="83"/>
    <cellStyle name="Milliers 4" xfId="84"/>
    <cellStyle name="Milliers_RNMAT_AGE" xfId="85"/>
    <cellStyle name="Milliers_RNMAT_CSP" xfId="86"/>
    <cellStyle name="Milliers_RNMAT_REVENU" xfId="87"/>
    <cellStyle name="Milliers_RNMAT_STOC" xfId="88"/>
    <cellStyle name="Milliers_RNMAT_TAILLE" xfId="89"/>
    <cellStyle name="Milliers_RNMAT_TYPE" xfId="90"/>
    <cellStyle name="Currency" xfId="91"/>
    <cellStyle name="Currency [0]" xfId="92"/>
    <cellStyle name="Neutral" xfId="93"/>
    <cellStyle name="Neutre" xfId="94"/>
    <cellStyle name="Normal 2" xfId="95"/>
    <cellStyle name="Normal 2 2" xfId="96"/>
    <cellStyle name="Normal 2 3" xfId="97"/>
    <cellStyle name="Normal 2 4" xfId="98"/>
    <cellStyle name="Normal 2 5" xfId="99"/>
    <cellStyle name="Normal 3" xfId="100"/>
    <cellStyle name="Normal 3 2" xfId="101"/>
    <cellStyle name="Normal 4" xfId="102"/>
    <cellStyle name="Normal 5" xfId="103"/>
    <cellStyle name="Normal 6" xfId="104"/>
    <cellStyle name="Normal 7" xfId="105"/>
    <cellStyle name="Normal_Feuil1" xfId="106"/>
    <cellStyle name="Normal_Feuil3" xfId="107"/>
    <cellStyle name="Normal_RNM_ZONE" xfId="108"/>
    <cellStyle name="Normal_RNMA_CSP" xfId="109"/>
    <cellStyle name="Normal_RNMA_revenu" xfId="110"/>
    <cellStyle name="Normal_RNMA_stoc" xfId="111"/>
    <cellStyle name="Normal_RNMA_taille" xfId="112"/>
    <cellStyle name="Normal_RNMA_type" xfId="113"/>
    <cellStyle name="Normal_RNMA_Zone" xfId="114"/>
    <cellStyle name="Normal_RNMAT_AGE" xfId="115"/>
    <cellStyle name="Normal_RNMAT_CSP" xfId="116"/>
    <cellStyle name="Normal_RNMAT_PROV" xfId="117"/>
    <cellStyle name="Normal_RNMAT_REVENU" xfId="118"/>
    <cellStyle name="Normal_RNMAT_STOC" xfId="119"/>
    <cellStyle name="Normal_RNMAT_TAILLE" xfId="120"/>
    <cellStyle name="Normal_RNMAT_TYPE" xfId="121"/>
    <cellStyle name="Normal_RNMAT_ZONE" xfId="122"/>
    <cellStyle name="Note" xfId="123"/>
    <cellStyle name="Output" xfId="124"/>
    <cellStyle name="Output 2" xfId="125"/>
    <cellStyle name="Percent" xfId="126"/>
    <cellStyle name="Pourcentage 2" xfId="127"/>
    <cellStyle name="Pourcentage 3" xfId="128"/>
    <cellStyle name="Pourcentage 3 2" xfId="129"/>
    <cellStyle name="Pourcentage 4" xfId="130"/>
    <cellStyle name="Pourcentage 5" xfId="131"/>
    <cellStyle name="Pourcentage 6" xfId="132"/>
    <cellStyle name="Satisfaisant" xfId="133"/>
    <cellStyle name="Sortie" xfId="134"/>
    <cellStyle name="Texte explicatif" xfId="135"/>
    <cellStyle name="Title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2" width="7.140625" style="51" customWidth="1"/>
    <col min="3" max="3" width="69.57421875" style="51" customWidth="1"/>
    <col min="4" max="16384" width="11.421875" style="51" customWidth="1"/>
  </cols>
  <sheetData>
    <row r="2" spans="1:4" ht="19.5">
      <c r="A2" s="54" t="s">
        <v>96</v>
      </c>
      <c r="B2" s="55"/>
      <c r="C2" s="55"/>
      <c r="D2" s="56"/>
    </row>
    <row r="4" ht="15.75">
      <c r="A4" s="47" t="s">
        <v>97</v>
      </c>
    </row>
    <row r="6" spans="1:40" ht="15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15.75">
      <c r="A7" s="57" t="s">
        <v>106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15.75">
      <c r="A8" s="46">
        <v>1</v>
      </c>
      <c r="B8" s="59" t="s">
        <v>91</v>
      </c>
      <c r="C8" s="5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ht="15.75">
      <c r="A9" s="46">
        <v>2</v>
      </c>
      <c r="B9" s="59" t="s">
        <v>2</v>
      </c>
      <c r="C9" s="57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ht="15.75">
      <c r="A10" s="46">
        <v>3</v>
      </c>
      <c r="B10" s="59" t="s">
        <v>92</v>
      </c>
      <c r="C10" s="57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5.75">
      <c r="A11" s="46">
        <v>4</v>
      </c>
      <c r="B11" s="59" t="s">
        <v>93</v>
      </c>
      <c r="C11" s="5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15.75">
      <c r="A12" s="46">
        <v>5</v>
      </c>
      <c r="B12" s="59" t="s">
        <v>3</v>
      </c>
      <c r="C12" s="57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15.75">
      <c r="A13" s="46">
        <v>6</v>
      </c>
      <c r="B13" s="59" t="s">
        <v>94</v>
      </c>
      <c r="C13" s="5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15.75">
      <c r="A14" s="46">
        <v>7</v>
      </c>
      <c r="B14" s="59" t="s">
        <v>95</v>
      </c>
      <c r="C14" s="5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15.75">
      <c r="A15" s="46">
        <v>8</v>
      </c>
      <c r="B15" s="59" t="s">
        <v>22</v>
      </c>
      <c r="C15" s="57"/>
      <c r="D15" s="49"/>
      <c r="E15" s="50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2"/>
      <c r="AK15" s="52"/>
      <c r="AL15" s="52"/>
      <c r="AM15" s="52"/>
      <c r="AN15" s="52"/>
    </row>
    <row r="17" ht="15.75">
      <c r="A17" s="53" t="s">
        <v>98</v>
      </c>
    </row>
    <row r="18" ht="15.75">
      <c r="A18" s="53" t="s">
        <v>99</v>
      </c>
    </row>
    <row r="19" ht="15.75">
      <c r="A19" s="53" t="s">
        <v>100</v>
      </c>
    </row>
    <row r="20" ht="15.75">
      <c r="A20" s="53" t="s">
        <v>104</v>
      </c>
    </row>
    <row r="21" ht="15.75">
      <c r="A21" s="53" t="s">
        <v>101</v>
      </c>
    </row>
    <row r="22" ht="15.75">
      <c r="A22" s="53" t="s">
        <v>102</v>
      </c>
    </row>
    <row r="23" ht="15.75">
      <c r="A23" s="53" t="s">
        <v>105</v>
      </c>
    </row>
    <row r="25" ht="15.75">
      <c r="A25" s="58" t="s">
        <v>103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&amp;LISEE - Document édité le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C26" sqref="C26:D26"/>
    </sheetView>
  </sheetViews>
  <sheetFormatPr defaultColWidth="11.421875" defaultRowHeight="12.75"/>
  <cols>
    <col min="2" max="2" width="22.28125" style="0" customWidth="1"/>
    <col min="3" max="3" width="14.7109375" style="0" bestFit="1" customWidth="1"/>
    <col min="4" max="6" width="15.57421875" style="0" bestFit="1" customWidth="1"/>
    <col min="7" max="7" width="3.140625" style="71" customWidth="1"/>
    <col min="9" max="9" width="22.57421875" style="0" customWidth="1"/>
  </cols>
  <sheetData>
    <row r="1" spans="1:16" ht="19.5">
      <c r="A1" s="60" t="s">
        <v>72</v>
      </c>
      <c r="B1" s="61"/>
      <c r="C1" s="61"/>
      <c r="D1" s="61"/>
      <c r="E1" s="62"/>
      <c r="F1" s="62"/>
      <c r="G1" s="69"/>
      <c r="H1" s="62"/>
      <c r="I1" s="62"/>
      <c r="J1" s="62"/>
      <c r="K1" s="62"/>
      <c r="L1" s="110" t="s">
        <v>68</v>
      </c>
      <c r="M1" s="111"/>
      <c r="N1" s="5"/>
      <c r="O1" s="1"/>
      <c r="P1" s="1"/>
    </row>
    <row r="2" spans="1:16" ht="12.75">
      <c r="A2" s="5"/>
      <c r="B2" s="5"/>
      <c r="C2" s="5"/>
      <c r="D2" s="5"/>
      <c r="E2" s="5"/>
      <c r="F2" s="5"/>
      <c r="G2" s="70"/>
      <c r="H2" s="5"/>
      <c r="I2" s="5"/>
      <c r="J2" s="5"/>
      <c r="K2" s="5"/>
      <c r="L2" s="5"/>
      <c r="M2" s="5"/>
      <c r="N2" s="5"/>
      <c r="O2" s="1"/>
      <c r="P2" s="1"/>
    </row>
    <row r="3" spans="1:16" ht="15.75" customHeight="1">
      <c r="A3" s="103" t="s">
        <v>83</v>
      </c>
      <c r="B3" s="103"/>
      <c r="C3" s="103"/>
      <c r="D3" s="103"/>
      <c r="E3" s="103"/>
      <c r="F3" s="103"/>
      <c r="G3" s="82"/>
      <c r="H3" s="103" t="s">
        <v>88</v>
      </c>
      <c r="I3" s="103"/>
      <c r="J3" s="103"/>
      <c r="K3" s="103"/>
      <c r="L3" s="103"/>
      <c r="M3" s="103"/>
      <c r="N3" s="3"/>
      <c r="O3" s="1"/>
      <c r="P3" s="1"/>
    </row>
    <row r="4" spans="1:16" ht="12.75">
      <c r="A4" s="2"/>
      <c r="B4" s="2"/>
      <c r="C4" s="3"/>
      <c r="D4" s="3"/>
      <c r="E4" s="3"/>
      <c r="F4" s="3"/>
      <c r="G4" s="70"/>
      <c r="H4" s="2"/>
      <c r="I4" s="2"/>
      <c r="J4" s="3"/>
      <c r="K4" s="3"/>
      <c r="L4" s="3"/>
      <c r="M4" s="3"/>
      <c r="N4" s="7"/>
      <c r="O4" s="1"/>
      <c r="P4" s="1"/>
    </row>
    <row r="5" spans="1:16" ht="15">
      <c r="A5" s="83"/>
      <c r="B5" s="84"/>
      <c r="C5" s="104" t="s">
        <v>107</v>
      </c>
      <c r="D5" s="105"/>
      <c r="E5" s="105"/>
      <c r="F5" s="106" t="s">
        <v>50</v>
      </c>
      <c r="G5" s="70"/>
      <c r="H5" s="83"/>
      <c r="I5" s="84"/>
      <c r="J5" s="104" t="s">
        <v>107</v>
      </c>
      <c r="K5" s="105"/>
      <c r="L5" s="105"/>
      <c r="M5" s="106" t="s">
        <v>50</v>
      </c>
      <c r="N5" s="7"/>
      <c r="O5" s="1"/>
      <c r="P5" s="1"/>
    </row>
    <row r="6" spans="1:16" ht="30">
      <c r="A6" s="85" t="s">
        <v>51</v>
      </c>
      <c r="B6" s="86"/>
      <c r="C6" s="87" t="s">
        <v>108</v>
      </c>
      <c r="D6" s="87" t="s">
        <v>109</v>
      </c>
      <c r="E6" s="87" t="s">
        <v>110</v>
      </c>
      <c r="F6" s="107"/>
      <c r="G6" s="70"/>
      <c r="H6" s="85" t="s">
        <v>51</v>
      </c>
      <c r="I6" s="86"/>
      <c r="J6" s="87" t="s">
        <v>108</v>
      </c>
      <c r="K6" s="87" t="s">
        <v>109</v>
      </c>
      <c r="L6" s="87" t="s">
        <v>110</v>
      </c>
      <c r="M6" s="107"/>
      <c r="N6" s="5"/>
      <c r="O6" s="1"/>
      <c r="P6" s="1"/>
    </row>
    <row r="7" spans="1:16" ht="15">
      <c r="A7" s="88" t="s">
        <v>52</v>
      </c>
      <c r="B7" s="89"/>
      <c r="C7" s="90">
        <v>223739128.11464298</v>
      </c>
      <c r="D7" s="90">
        <v>1651990139.456073</v>
      </c>
      <c r="E7" s="90">
        <v>1228199102.0116072</v>
      </c>
      <c r="F7" s="91">
        <v>3103928369.5823226</v>
      </c>
      <c r="G7" s="70"/>
      <c r="H7" s="88" t="s">
        <v>52</v>
      </c>
      <c r="I7" s="89"/>
      <c r="J7" s="93">
        <f>C7/C26</f>
        <v>0.10464809517642645</v>
      </c>
      <c r="K7" s="93">
        <f>D7/D26</f>
        <v>0.30435358322474065</v>
      </c>
      <c r="L7" s="93">
        <f>E7/E26</f>
        <v>0.17257278558059458</v>
      </c>
      <c r="M7" s="94">
        <f>F7/F26</f>
        <v>0.21139791755266216</v>
      </c>
      <c r="N7" s="8"/>
      <c r="O7" s="1"/>
      <c r="P7" s="1"/>
    </row>
    <row r="8" spans="1:16" ht="15">
      <c r="A8" s="88"/>
      <c r="B8" s="89" t="s">
        <v>79</v>
      </c>
      <c r="C8" s="90">
        <v>9959116.250000002</v>
      </c>
      <c r="D8" s="90">
        <v>516210477.1999997</v>
      </c>
      <c r="E8" s="90">
        <v>541038210.7678573</v>
      </c>
      <c r="F8" s="91">
        <v>1067207804.217857</v>
      </c>
      <c r="G8" s="70"/>
      <c r="H8" s="88"/>
      <c r="I8" s="89" t="s">
        <v>79</v>
      </c>
      <c r="J8" s="93">
        <f>C8/$C$7</f>
        <v>0.04451217958128894</v>
      </c>
      <c r="K8" s="93">
        <f>D8/$D$7</f>
        <v>0.31247794092158737</v>
      </c>
      <c r="L8" s="93">
        <f>E8/$E$7</f>
        <v>0.44051343945921906</v>
      </c>
      <c r="M8" s="94">
        <f>F8/$F$7</f>
        <v>0.34382488161653835</v>
      </c>
      <c r="N8" s="8"/>
      <c r="O8" s="1"/>
      <c r="P8" s="1"/>
    </row>
    <row r="9" spans="1:16" ht="15">
      <c r="A9" s="88"/>
      <c r="B9" s="89" t="s">
        <v>53</v>
      </c>
      <c r="C9" s="90">
        <v>17280532.364285715</v>
      </c>
      <c r="D9" s="90">
        <v>149181887.5</v>
      </c>
      <c r="E9" s="90">
        <v>125805715.65357144</v>
      </c>
      <c r="F9" s="91">
        <v>292268135.5178572</v>
      </c>
      <c r="G9" s="70"/>
      <c r="H9" s="88"/>
      <c r="I9" s="89" t="s">
        <v>53</v>
      </c>
      <c r="J9" s="93">
        <f>C9/$C$7</f>
        <v>0.07723518237467719</v>
      </c>
      <c r="K9" s="93">
        <f>D9/$D$7</f>
        <v>0.09030434500602949</v>
      </c>
      <c r="L9" s="93">
        <f>E9/$E$7</f>
        <v>0.10243104350713204</v>
      </c>
      <c r="M9" s="94">
        <f>F9/$F$7</f>
        <v>0.0941607217428107</v>
      </c>
      <c r="N9" s="8"/>
      <c r="O9" s="1"/>
      <c r="P9" s="1"/>
    </row>
    <row r="10" spans="1:16" ht="15">
      <c r="A10" s="88"/>
      <c r="B10" s="89" t="s">
        <v>64</v>
      </c>
      <c r="C10" s="90">
        <v>68044076.92857142</v>
      </c>
      <c r="D10" s="90">
        <v>327654163.33928573</v>
      </c>
      <c r="E10" s="90">
        <v>178462794.44285712</v>
      </c>
      <c r="F10" s="91">
        <v>574161034.7107142</v>
      </c>
      <c r="G10" s="70"/>
      <c r="H10" s="88"/>
      <c r="I10" s="89" t="s">
        <v>64</v>
      </c>
      <c r="J10" s="93">
        <f>C10/$C$7</f>
        <v>0.30412238351847837</v>
      </c>
      <c r="K10" s="93">
        <f>D10/$D$7</f>
        <v>0.19833905512727074</v>
      </c>
      <c r="L10" s="93">
        <f>E10/$E$7</f>
        <v>0.14530444953962401</v>
      </c>
      <c r="M10" s="94">
        <f>F10/$F$7</f>
        <v>0.184978828872902</v>
      </c>
      <c r="N10" s="8"/>
      <c r="O10" s="1"/>
      <c r="P10" s="9"/>
    </row>
    <row r="11" spans="1:16" ht="15">
      <c r="A11" s="88"/>
      <c r="B11" s="89" t="s">
        <v>82</v>
      </c>
      <c r="C11" s="90">
        <v>34035034.28928571</v>
      </c>
      <c r="D11" s="90">
        <v>41817265.77142858</v>
      </c>
      <c r="E11" s="90">
        <v>154204996.9035715</v>
      </c>
      <c r="F11" s="91">
        <v>230057296.96428576</v>
      </c>
      <c r="G11" s="70"/>
      <c r="H11" s="88"/>
      <c r="I11" s="89" t="s">
        <v>82</v>
      </c>
      <c r="J11" s="93">
        <f>C11/$C$7</f>
        <v>0.15211927648098417</v>
      </c>
      <c r="K11" s="93">
        <f>D11/$D$7</f>
        <v>0.025313265964890773</v>
      </c>
      <c r="L11" s="93">
        <f>E11/$E$7</f>
        <v>0.1255537450328751</v>
      </c>
      <c r="M11" s="94">
        <f>F11/$F$7</f>
        <v>0.07411810762734941</v>
      </c>
      <c r="N11" s="8"/>
      <c r="O11" s="1"/>
      <c r="P11" s="1"/>
    </row>
    <row r="12" spans="1:16" ht="15">
      <c r="A12" s="88" t="s">
        <v>54</v>
      </c>
      <c r="B12" s="92"/>
      <c r="C12" s="90">
        <v>677828850.0125006</v>
      </c>
      <c r="D12" s="90">
        <v>1429677500.3785698</v>
      </c>
      <c r="E12" s="90">
        <v>3472956670.799018</v>
      </c>
      <c r="F12" s="91">
        <v>5580463021.190089</v>
      </c>
      <c r="G12" s="70"/>
      <c r="H12" s="88" t="s">
        <v>54</v>
      </c>
      <c r="I12" s="92"/>
      <c r="J12" s="93">
        <f>C12/C26</f>
        <v>0.31703662478334965</v>
      </c>
      <c r="K12" s="93">
        <f>D12/D26</f>
        <v>0.26339592452971683</v>
      </c>
      <c r="L12" s="93">
        <f>E12/E26</f>
        <v>0.48798098443393134</v>
      </c>
      <c r="M12" s="94">
        <f>F12/F26</f>
        <v>0.3800662003736792</v>
      </c>
      <c r="N12" s="8"/>
      <c r="O12" s="1"/>
      <c r="P12" s="1"/>
    </row>
    <row r="13" spans="1:16" ht="15">
      <c r="A13" s="88"/>
      <c r="B13" s="89" t="s">
        <v>84</v>
      </c>
      <c r="C13" s="90">
        <v>65925882.85714286</v>
      </c>
      <c r="D13" s="90">
        <v>80521307.32142858</v>
      </c>
      <c r="E13" s="90">
        <v>720537401.3321428</v>
      </c>
      <c r="F13" s="91">
        <v>866984591.5107143</v>
      </c>
      <c r="G13" s="70"/>
      <c r="H13" s="88"/>
      <c r="I13" s="89" t="s">
        <v>84</v>
      </c>
      <c r="J13" s="93">
        <f>C13/$C$12</f>
        <v>0.0972603672091075</v>
      </c>
      <c r="K13" s="93">
        <f>D13/$D$12</f>
        <v>0.05632130833709493</v>
      </c>
      <c r="L13" s="93">
        <f>E13/$E$12</f>
        <v>0.2074708870947042</v>
      </c>
      <c r="M13" s="94">
        <f>F13/$F$12</f>
        <v>0.15536069107860895</v>
      </c>
      <c r="N13" s="8"/>
      <c r="O13" s="1"/>
      <c r="P13" s="1"/>
    </row>
    <row r="14" spans="1:16" ht="15">
      <c r="A14" s="88"/>
      <c r="B14" s="89" t="s">
        <v>55</v>
      </c>
      <c r="C14" s="90">
        <v>225195330.10714287</v>
      </c>
      <c r="D14" s="90">
        <v>189185381.71428573</v>
      </c>
      <c r="E14" s="90">
        <v>1571264121.2328572</v>
      </c>
      <c r="F14" s="91">
        <v>1985644833.0542858</v>
      </c>
      <c r="G14" s="70"/>
      <c r="H14" s="88"/>
      <c r="I14" s="89" t="s">
        <v>55</v>
      </c>
      <c r="J14" s="93">
        <f>C14/$C$12</f>
        <v>0.33223037069459316</v>
      </c>
      <c r="K14" s="93">
        <f>D14/$D$12</f>
        <v>0.13232731274304213</v>
      </c>
      <c r="L14" s="93">
        <f>E14/$E$12</f>
        <v>0.45242836872806674</v>
      </c>
      <c r="M14" s="94">
        <f>F14/$F$12</f>
        <v>0.3558208029538788</v>
      </c>
      <c r="N14" s="8"/>
      <c r="O14" s="1"/>
      <c r="P14" s="1"/>
    </row>
    <row r="15" spans="1:16" ht="15">
      <c r="A15" s="88"/>
      <c r="B15" s="89" t="s">
        <v>56</v>
      </c>
      <c r="C15" s="90">
        <v>217817829.0053571</v>
      </c>
      <c r="D15" s="90">
        <v>864698679.5482137</v>
      </c>
      <c r="E15" s="90">
        <v>684079703.7632141</v>
      </c>
      <c r="F15" s="91">
        <v>1766596212.3167849</v>
      </c>
      <c r="G15" s="70"/>
      <c r="H15" s="88"/>
      <c r="I15" s="89" t="s">
        <v>56</v>
      </c>
      <c r="J15" s="93">
        <f>C15/$C$12</f>
        <v>0.32134635314112114</v>
      </c>
      <c r="K15" s="93">
        <f>D15/$D$12</f>
        <v>0.6048207930244736</v>
      </c>
      <c r="L15" s="93">
        <f>E15/$E$12</f>
        <v>0.1969732906589442</v>
      </c>
      <c r="M15" s="94">
        <f>F15/$F$12</f>
        <v>0.31656803487608104</v>
      </c>
      <c r="N15" s="8"/>
      <c r="O15" s="1"/>
      <c r="P15" s="1"/>
    </row>
    <row r="16" spans="1:16" ht="15">
      <c r="A16" s="88"/>
      <c r="B16" s="89" t="s">
        <v>57</v>
      </c>
      <c r="C16" s="90">
        <v>167122057.5107143</v>
      </c>
      <c r="D16" s="90">
        <v>291441102.74464273</v>
      </c>
      <c r="E16" s="90">
        <v>475189850.2386621</v>
      </c>
      <c r="F16" s="91">
        <v>933753010.4940192</v>
      </c>
      <c r="G16" s="70"/>
      <c r="H16" s="88"/>
      <c r="I16" s="89" t="s">
        <v>57</v>
      </c>
      <c r="J16" s="93">
        <f>C16/$C$12</f>
        <v>0.24655494894859106</v>
      </c>
      <c r="K16" s="93">
        <f>D16/$D$12</f>
        <v>0.20385094027672038</v>
      </c>
      <c r="L16" s="93">
        <f>E16/$E$12</f>
        <v>0.1368257353263598</v>
      </c>
      <c r="M16" s="94">
        <f>F16/$F$12</f>
        <v>0.1673253647499105</v>
      </c>
      <c r="N16" s="8"/>
      <c r="O16" s="1"/>
      <c r="P16" s="1"/>
    </row>
    <row r="17" spans="1:16" ht="15">
      <c r="A17" s="88" t="s">
        <v>58</v>
      </c>
      <c r="B17" s="92"/>
      <c r="C17" s="90">
        <v>288126894.0081074</v>
      </c>
      <c r="D17" s="90">
        <v>677672808.8545041</v>
      </c>
      <c r="E17" s="90">
        <v>684176820.9759631</v>
      </c>
      <c r="F17" s="91">
        <v>1649976523.8385746</v>
      </c>
      <c r="G17" s="70"/>
      <c r="H17" s="88" t="s">
        <v>58</v>
      </c>
      <c r="I17" s="92"/>
      <c r="J17" s="93">
        <f>C17/C26</f>
        <v>0.13476377994822095</v>
      </c>
      <c r="K17" s="93">
        <f>D17/D26</f>
        <v>0.12485071351379418</v>
      </c>
      <c r="L17" s="93">
        <f>E17/E26</f>
        <v>0.09613286610624952</v>
      </c>
      <c r="M17" s="94">
        <f>F17/F26</f>
        <v>0.11237424309414437</v>
      </c>
      <c r="N17" s="8"/>
      <c r="O17" s="1"/>
      <c r="P17" s="1"/>
    </row>
    <row r="18" spans="1:16" ht="15">
      <c r="A18" s="88"/>
      <c r="B18" s="89" t="s">
        <v>59</v>
      </c>
      <c r="C18" s="90">
        <v>23425562.754785728</v>
      </c>
      <c r="D18" s="90">
        <v>60535629.391428515</v>
      </c>
      <c r="E18" s="90">
        <v>239674959.2521787</v>
      </c>
      <c r="F18" s="91">
        <v>323636151.3983929</v>
      </c>
      <c r="G18" s="70"/>
      <c r="H18" s="88"/>
      <c r="I18" s="89" t="s">
        <v>59</v>
      </c>
      <c r="J18" s="93">
        <f>C18/$C$17</f>
        <v>0.08130293715006892</v>
      </c>
      <c r="K18" s="93">
        <f>D18/$D$17</f>
        <v>0.08932869756683047</v>
      </c>
      <c r="L18" s="93">
        <f>E18/$E$17</f>
        <v>0.350311428133867</v>
      </c>
      <c r="M18" s="94">
        <f>F18/$F$17</f>
        <v>0.19614591281909405</v>
      </c>
      <c r="N18" s="8"/>
      <c r="O18" s="1"/>
      <c r="P18" s="1"/>
    </row>
    <row r="19" spans="1:16" ht="15">
      <c r="A19" s="88"/>
      <c r="B19" s="89" t="s">
        <v>63</v>
      </c>
      <c r="C19" s="90">
        <v>74940618.72964284</v>
      </c>
      <c r="D19" s="90">
        <v>421160775.1223219</v>
      </c>
      <c r="E19" s="90">
        <v>223278406.58150724</v>
      </c>
      <c r="F19" s="91">
        <v>719379800.4334719</v>
      </c>
      <c r="G19" s="70"/>
      <c r="H19" s="88"/>
      <c r="I19" s="89" t="s">
        <v>63</v>
      </c>
      <c r="J19" s="93">
        <f>C19/$C$17</f>
        <v>0.2600958823633247</v>
      </c>
      <c r="K19" s="93">
        <f>D19/$D$17</f>
        <v>0.6214810002989877</v>
      </c>
      <c r="L19" s="93">
        <f>E19/$E$17</f>
        <v>0.3263460551952133</v>
      </c>
      <c r="M19" s="94">
        <f>F19/$F$17</f>
        <v>0.43599396115035416</v>
      </c>
      <c r="N19" s="8"/>
      <c r="O19" s="1"/>
      <c r="P19" s="1"/>
    </row>
    <row r="20" spans="1:16" ht="15">
      <c r="A20" s="88"/>
      <c r="B20" s="89" t="s">
        <v>60</v>
      </c>
      <c r="C20" s="90">
        <v>103504624.11464283</v>
      </c>
      <c r="D20" s="90">
        <v>35602847.83450722</v>
      </c>
      <c r="E20" s="90">
        <v>66229350.78797146</v>
      </c>
      <c r="F20" s="91">
        <v>205336822.73712152</v>
      </c>
      <c r="G20" s="70"/>
      <c r="H20" s="88"/>
      <c r="I20" s="89" t="s">
        <v>60</v>
      </c>
      <c r="J20" s="93">
        <f>C20/$C$17</f>
        <v>0.35923277648538554</v>
      </c>
      <c r="K20" s="93">
        <f>D20/$D$17</f>
        <v>0.05253692839570774</v>
      </c>
      <c r="L20" s="93">
        <f>E20/$E$17</f>
        <v>0.09680151206159945</v>
      </c>
      <c r="M20" s="94">
        <f>F20/$F$17</f>
        <v>0.12444832988254725</v>
      </c>
      <c r="N20" s="8"/>
      <c r="O20" s="1"/>
      <c r="P20" s="1"/>
    </row>
    <row r="21" spans="1:16" ht="15">
      <c r="A21" s="88"/>
      <c r="B21" s="89" t="s">
        <v>61</v>
      </c>
      <c r="C21" s="90">
        <v>5048156.159821428</v>
      </c>
      <c r="D21" s="90">
        <v>17659242.676785737</v>
      </c>
      <c r="E21" s="90">
        <v>27597197.465178564</v>
      </c>
      <c r="F21" s="91">
        <v>50304596.30178573</v>
      </c>
      <c r="G21" s="70"/>
      <c r="H21" s="88"/>
      <c r="I21" s="89" t="s">
        <v>61</v>
      </c>
      <c r="J21" s="93">
        <f>C21/$C$17</f>
        <v>0.017520600349370308</v>
      </c>
      <c r="K21" s="93">
        <f>D21/$D$17</f>
        <v>0.026058656103726253</v>
      </c>
      <c r="L21" s="93">
        <f>E21/$E$17</f>
        <v>0.04033635256133315</v>
      </c>
      <c r="M21" s="94">
        <f>F21/$F$17</f>
        <v>0.030488067905811777</v>
      </c>
      <c r="N21" s="8"/>
      <c r="O21" s="1"/>
      <c r="P21" s="1"/>
    </row>
    <row r="22" spans="1:16" ht="15">
      <c r="A22" s="88"/>
      <c r="B22" s="89" t="s">
        <v>76</v>
      </c>
      <c r="C22" s="90">
        <v>12233305.324999994</v>
      </c>
      <c r="D22" s="90">
        <v>90407273.26964281</v>
      </c>
      <c r="E22" s="90">
        <v>47696356.17434288</v>
      </c>
      <c r="F22" s="91">
        <v>150336934.7689857</v>
      </c>
      <c r="G22" s="70"/>
      <c r="H22" s="88"/>
      <c r="I22" s="89" t="s">
        <v>76</v>
      </c>
      <c r="J22" s="93">
        <f>C22/$C$17</f>
        <v>0.042458047406903184</v>
      </c>
      <c r="K22" s="93">
        <f>D22/$D$17</f>
        <v>0.13340844149031394</v>
      </c>
      <c r="L22" s="93">
        <f>E22/$E$17</f>
        <v>0.06971349322577909</v>
      </c>
      <c r="M22" s="94">
        <f>F22/$F$17</f>
        <v>0.09111459017564416</v>
      </c>
      <c r="N22" s="8"/>
      <c r="O22" s="1"/>
      <c r="P22" s="1"/>
    </row>
    <row r="23" spans="1:16" ht="15">
      <c r="A23" s="88" t="s">
        <v>62</v>
      </c>
      <c r="B23" s="92"/>
      <c r="C23" s="90">
        <v>892661223.427084</v>
      </c>
      <c r="D23" s="90">
        <v>1474737744.6317065</v>
      </c>
      <c r="E23" s="90">
        <v>1015460264.141335</v>
      </c>
      <c r="F23" s="91">
        <v>3382859232.2001257</v>
      </c>
      <c r="G23" s="70"/>
      <c r="H23" s="88" t="s">
        <v>62</v>
      </c>
      <c r="I23" s="92"/>
      <c r="J23" s="93">
        <f>C23/C26</f>
        <v>0.41751881960332465</v>
      </c>
      <c r="K23" s="93">
        <f>D23/D26</f>
        <v>0.27169757625987767</v>
      </c>
      <c r="L23" s="93">
        <f>E23/E26</f>
        <v>0.14268110613520088</v>
      </c>
      <c r="M23" s="94">
        <f>F23/F26</f>
        <v>0.2303949421220487</v>
      </c>
      <c r="N23" s="8"/>
      <c r="O23" s="1"/>
      <c r="P23" s="1"/>
    </row>
    <row r="24" spans="1:16" ht="15">
      <c r="A24" s="88"/>
      <c r="B24" s="89" t="s">
        <v>75</v>
      </c>
      <c r="C24" s="90">
        <v>33388969.819642823</v>
      </c>
      <c r="D24" s="90">
        <v>88852370.98839295</v>
      </c>
      <c r="E24" s="90">
        <v>53425012.24857143</v>
      </c>
      <c r="F24" s="91">
        <v>175666353.0566072</v>
      </c>
      <c r="G24" s="70"/>
      <c r="H24" s="88"/>
      <c r="I24" s="89" t="s">
        <v>75</v>
      </c>
      <c r="J24" s="93">
        <f>C24/$C$23</f>
        <v>0.03740385371670641</v>
      </c>
      <c r="K24" s="93">
        <f>D24/$D$23</f>
        <v>0.06024960798069388</v>
      </c>
      <c r="L24" s="93">
        <f>E24/$E$23</f>
        <v>0.05261162266526223</v>
      </c>
      <c r="M24" s="94">
        <f>F24/$F$23</f>
        <v>0.05192836621296779</v>
      </c>
      <c r="N24" s="8"/>
      <c r="O24" s="1"/>
      <c r="P24" s="1"/>
    </row>
    <row r="25" spans="1:16" ht="15">
      <c r="A25" s="88" t="s">
        <v>66</v>
      </c>
      <c r="B25" s="89"/>
      <c r="C25" s="90">
        <v>55658244.18690443</v>
      </c>
      <c r="D25" s="90">
        <v>193786732.5742731</v>
      </c>
      <c r="E25" s="90">
        <v>716198954.4225597</v>
      </c>
      <c r="F25" s="91">
        <v>965643931.1837368</v>
      </c>
      <c r="G25" s="70"/>
      <c r="H25" s="88" t="s">
        <v>66</v>
      </c>
      <c r="I25" s="89"/>
      <c r="J25" s="93">
        <f>C25/C26</f>
        <v>0.026032680488678295</v>
      </c>
      <c r="K25" s="93">
        <f>D25/D26</f>
        <v>0.03570220247187068</v>
      </c>
      <c r="L25" s="93">
        <f>E25/E26</f>
        <v>0.10063225774402364</v>
      </c>
      <c r="M25" s="94">
        <f>F25/F26</f>
        <v>0.06576669685746563</v>
      </c>
      <c r="N25" s="8"/>
      <c r="O25" s="1"/>
      <c r="P25" s="1"/>
    </row>
    <row r="26" spans="1:16" ht="15.75">
      <c r="A26" s="101" t="s">
        <v>50</v>
      </c>
      <c r="B26" s="102"/>
      <c r="C26" s="77">
        <v>2138014339.7492394</v>
      </c>
      <c r="D26" s="77">
        <v>5427864925.895126</v>
      </c>
      <c r="E26" s="77">
        <v>7116991812.350483</v>
      </c>
      <c r="F26" s="78">
        <v>14682871077.994848</v>
      </c>
      <c r="G26" s="70"/>
      <c r="H26" s="101" t="s">
        <v>50</v>
      </c>
      <c r="I26" s="102"/>
      <c r="J26" s="79">
        <f>SUM(J7+J12+J17+J23+J25)</f>
        <v>1</v>
      </c>
      <c r="K26" s="79">
        <f>SUM(K7+K12+K17+K23+K25)</f>
        <v>1</v>
      </c>
      <c r="L26" s="79">
        <f>SUM(L7+L12+L17+L23+L25)</f>
        <v>0.9999999999999999</v>
      </c>
      <c r="M26" s="80">
        <f>SUM(M7+M12+M17+M23+M25)</f>
        <v>1</v>
      </c>
      <c r="N26" s="8"/>
      <c r="O26" s="1"/>
      <c r="P26" s="1"/>
    </row>
    <row r="27" spans="1:16" ht="15.75">
      <c r="A27" s="101" t="s">
        <v>0</v>
      </c>
      <c r="B27" s="102"/>
      <c r="C27" s="77">
        <v>4821</v>
      </c>
      <c r="D27" s="77">
        <v>11249</v>
      </c>
      <c r="E27" s="77">
        <v>50970</v>
      </c>
      <c r="F27" s="78">
        <v>67040</v>
      </c>
      <c r="G27" s="70"/>
      <c r="H27" s="67"/>
      <c r="I27" s="41"/>
      <c r="J27" s="42"/>
      <c r="K27" s="42"/>
      <c r="L27" s="42"/>
      <c r="M27" s="68"/>
      <c r="N27" s="8"/>
      <c r="O27" s="1"/>
      <c r="P27" s="1"/>
    </row>
    <row r="28" spans="1:16" ht="12.75">
      <c r="A28" s="63" t="s">
        <v>74</v>
      </c>
      <c r="B28" s="64"/>
      <c r="C28" s="65"/>
      <c r="D28" s="66"/>
      <c r="E28" s="108" t="s">
        <v>85</v>
      </c>
      <c r="F28" s="109"/>
      <c r="G28" s="70"/>
      <c r="H28" s="63" t="s">
        <v>74</v>
      </c>
      <c r="I28" s="64"/>
      <c r="J28" s="65"/>
      <c r="K28" s="66"/>
      <c r="L28" s="66"/>
      <c r="M28" s="96" t="s">
        <v>86</v>
      </c>
      <c r="N28" s="5"/>
      <c r="O28" s="1"/>
      <c r="P28" s="1"/>
    </row>
    <row r="29" spans="1:16" ht="12.75">
      <c r="A29" s="5"/>
      <c r="B29" s="5"/>
      <c r="C29" s="5"/>
      <c r="D29" s="5"/>
      <c r="E29" s="4"/>
      <c r="F29" s="10"/>
      <c r="G29" s="70"/>
      <c r="H29" s="5"/>
      <c r="I29" s="5"/>
      <c r="J29" s="5"/>
      <c r="K29" s="5"/>
      <c r="L29" s="5"/>
      <c r="M29" s="5"/>
      <c r="N29" s="5"/>
      <c r="O29" s="1"/>
      <c r="P29" s="1"/>
    </row>
    <row r="30" spans="1:16" ht="26.25" customHeight="1">
      <c r="A30" s="103" t="s">
        <v>69</v>
      </c>
      <c r="B30" s="103"/>
      <c r="C30" s="103"/>
      <c r="D30" s="103"/>
      <c r="E30" s="103"/>
      <c r="F30" s="103"/>
      <c r="G30" s="70"/>
      <c r="H30" s="103" t="s">
        <v>73</v>
      </c>
      <c r="I30" s="103"/>
      <c r="J30" s="103"/>
      <c r="K30" s="103"/>
      <c r="L30" s="103"/>
      <c r="M30" s="103"/>
      <c r="N30" s="3"/>
      <c r="O30" s="1"/>
      <c r="P30" s="1"/>
    </row>
    <row r="31" spans="1:16" ht="12.75">
      <c r="A31" s="2"/>
      <c r="B31" s="2"/>
      <c r="C31" s="3"/>
      <c r="D31" s="3"/>
      <c r="E31" s="3"/>
      <c r="F31" s="3"/>
      <c r="G31" s="70"/>
      <c r="H31" s="2"/>
      <c r="I31" s="2"/>
      <c r="J31" s="3"/>
      <c r="K31" s="3"/>
      <c r="L31" s="3"/>
      <c r="M31" s="3"/>
      <c r="N31" s="5"/>
      <c r="O31" s="1"/>
      <c r="P31" s="1"/>
    </row>
    <row r="32" spans="1:16" ht="15">
      <c r="A32" s="83"/>
      <c r="B32" s="84"/>
      <c r="C32" s="104" t="s">
        <v>107</v>
      </c>
      <c r="D32" s="105"/>
      <c r="E32" s="105"/>
      <c r="F32" s="106" t="s">
        <v>50</v>
      </c>
      <c r="G32" s="70"/>
      <c r="H32" s="83"/>
      <c r="I32" s="84"/>
      <c r="J32" s="104" t="s">
        <v>107</v>
      </c>
      <c r="K32" s="105"/>
      <c r="L32" s="105"/>
      <c r="M32" s="106" t="s">
        <v>50</v>
      </c>
      <c r="N32" s="6"/>
      <c r="O32" s="1"/>
      <c r="P32" s="1"/>
    </row>
    <row r="33" spans="1:16" ht="30">
      <c r="A33" s="85" t="s">
        <v>51</v>
      </c>
      <c r="B33" s="86"/>
      <c r="C33" s="87" t="s">
        <v>108</v>
      </c>
      <c r="D33" s="87" t="s">
        <v>109</v>
      </c>
      <c r="E33" s="87" t="s">
        <v>110</v>
      </c>
      <c r="F33" s="107"/>
      <c r="G33" s="70"/>
      <c r="H33" s="85" t="s">
        <v>51</v>
      </c>
      <c r="I33" s="86"/>
      <c r="J33" s="87" t="s">
        <v>108</v>
      </c>
      <c r="K33" s="87" t="s">
        <v>109</v>
      </c>
      <c r="L33" s="87" t="s">
        <v>110</v>
      </c>
      <c r="M33" s="107"/>
      <c r="N33" s="6"/>
      <c r="O33" s="1"/>
      <c r="P33" s="1"/>
    </row>
    <row r="34" spans="1:16" ht="15">
      <c r="A34" s="88" t="s">
        <v>52</v>
      </c>
      <c r="B34" s="89"/>
      <c r="C34" s="97">
        <f aca="true" t="shared" si="0" ref="C34:C52">C7/$C$27</f>
        <v>46409.27776698672</v>
      </c>
      <c r="D34" s="97">
        <f aca="true" t="shared" si="1" ref="D34:D52">D7/$D$27</f>
        <v>146856.62187359526</v>
      </c>
      <c r="E34" s="97">
        <f aca="true" t="shared" si="2" ref="E34:E52">E7/$E$27</f>
        <v>24096.50975106155</v>
      </c>
      <c r="F34" s="98">
        <f aca="true" t="shared" si="3" ref="F34:F52">F7/$F$27</f>
        <v>46299.64751763608</v>
      </c>
      <c r="G34" s="70"/>
      <c r="H34" s="88" t="s">
        <v>52</v>
      </c>
      <c r="I34" s="89"/>
      <c r="J34" s="97">
        <f>C34/12</f>
        <v>3867.43981391556</v>
      </c>
      <c r="K34" s="97">
        <f>D34/12</f>
        <v>12238.051822799605</v>
      </c>
      <c r="L34" s="97">
        <f>E34/12</f>
        <v>2008.0424792551291</v>
      </c>
      <c r="M34" s="98">
        <f>F34/12</f>
        <v>3858.3039598030064</v>
      </c>
      <c r="N34" s="6"/>
      <c r="O34" s="1"/>
      <c r="P34" s="1"/>
    </row>
    <row r="35" spans="1:16" ht="15">
      <c r="A35" s="88"/>
      <c r="B35" s="89" t="s">
        <v>79</v>
      </c>
      <c r="C35" s="97">
        <f t="shared" si="0"/>
        <v>2065.778106202033</v>
      </c>
      <c r="D35" s="97">
        <f t="shared" si="1"/>
        <v>45889.45481376119</v>
      </c>
      <c r="E35" s="97">
        <f t="shared" si="2"/>
        <v>10614.836389402733</v>
      </c>
      <c r="F35" s="98">
        <f t="shared" si="3"/>
        <v>15918.970826638679</v>
      </c>
      <c r="G35" s="70"/>
      <c r="H35" s="88"/>
      <c r="I35" s="89" t="s">
        <v>79</v>
      </c>
      <c r="J35" s="97">
        <f aca="true" t="shared" si="4" ref="J35:J53">C35/12</f>
        <v>172.1481755168361</v>
      </c>
      <c r="K35" s="97">
        <f aca="true" t="shared" si="5" ref="K35:K53">D35/12</f>
        <v>3824.1212344800992</v>
      </c>
      <c r="L35" s="97">
        <f aca="true" t="shared" si="6" ref="L35:L53">E35/12</f>
        <v>884.5696991168944</v>
      </c>
      <c r="M35" s="98">
        <f aca="true" t="shared" si="7" ref="M35:M53">F35/12</f>
        <v>1326.5809022198898</v>
      </c>
      <c r="N35" s="6"/>
      <c r="O35" s="1"/>
      <c r="P35" s="1"/>
    </row>
    <row r="36" spans="1:16" ht="15">
      <c r="A36" s="88"/>
      <c r="B36" s="89" t="s">
        <v>53</v>
      </c>
      <c r="C36" s="97">
        <f t="shared" si="0"/>
        <v>3584.4290322102706</v>
      </c>
      <c r="D36" s="97">
        <f t="shared" si="1"/>
        <v>13261.791048093164</v>
      </c>
      <c r="E36" s="97">
        <f t="shared" si="2"/>
        <v>2468.230638681017</v>
      </c>
      <c r="F36" s="98">
        <f t="shared" si="3"/>
        <v>4359.608226698348</v>
      </c>
      <c r="G36" s="70"/>
      <c r="H36" s="88"/>
      <c r="I36" s="89" t="s">
        <v>53</v>
      </c>
      <c r="J36" s="97">
        <f t="shared" si="4"/>
        <v>298.7024193508559</v>
      </c>
      <c r="K36" s="97">
        <f t="shared" si="5"/>
        <v>1105.1492540077636</v>
      </c>
      <c r="L36" s="97">
        <f t="shared" si="6"/>
        <v>205.6858865567514</v>
      </c>
      <c r="M36" s="98">
        <f t="shared" si="7"/>
        <v>363.30068555819565</v>
      </c>
      <c r="N36" s="6"/>
      <c r="O36" s="1"/>
      <c r="P36" s="1"/>
    </row>
    <row r="37" spans="1:16" ht="15">
      <c r="A37" s="88"/>
      <c r="B37" s="89" t="s">
        <v>64</v>
      </c>
      <c r="C37" s="97">
        <f t="shared" si="0"/>
        <v>14114.100171867127</v>
      </c>
      <c r="D37" s="97">
        <f t="shared" si="1"/>
        <v>29127.403621591762</v>
      </c>
      <c r="E37" s="97">
        <f t="shared" si="2"/>
        <v>3501.330085204181</v>
      </c>
      <c r="F37" s="98">
        <f t="shared" si="3"/>
        <v>8564.454575040487</v>
      </c>
      <c r="G37" s="70"/>
      <c r="H37" s="88"/>
      <c r="I37" s="89" t="s">
        <v>64</v>
      </c>
      <c r="J37" s="97">
        <f t="shared" si="4"/>
        <v>1176.1750143222605</v>
      </c>
      <c r="K37" s="97">
        <f t="shared" si="5"/>
        <v>2427.283635132647</v>
      </c>
      <c r="L37" s="97">
        <f t="shared" si="6"/>
        <v>291.77750710034843</v>
      </c>
      <c r="M37" s="98">
        <f t="shared" si="7"/>
        <v>713.7045479200406</v>
      </c>
      <c r="N37" s="6"/>
      <c r="O37" s="1"/>
      <c r="P37" s="1"/>
    </row>
    <row r="38" spans="1:16" ht="15">
      <c r="A38" s="88"/>
      <c r="B38" s="89" t="s">
        <v>82</v>
      </c>
      <c r="C38" s="97">
        <f t="shared" si="0"/>
        <v>7059.745755919044</v>
      </c>
      <c r="D38" s="97">
        <f t="shared" si="1"/>
        <v>3717.420728191713</v>
      </c>
      <c r="E38" s="97">
        <f t="shared" si="2"/>
        <v>3025.4070414669704</v>
      </c>
      <c r="F38" s="98">
        <f t="shared" si="3"/>
        <v>3431.6422578204915</v>
      </c>
      <c r="G38" s="70"/>
      <c r="H38" s="88"/>
      <c r="I38" s="89" t="s">
        <v>82</v>
      </c>
      <c r="J38" s="97">
        <f t="shared" si="4"/>
        <v>588.312146326587</v>
      </c>
      <c r="K38" s="97">
        <f t="shared" si="5"/>
        <v>309.7850606826427</v>
      </c>
      <c r="L38" s="97">
        <f t="shared" si="6"/>
        <v>252.11725345558088</v>
      </c>
      <c r="M38" s="98">
        <f t="shared" si="7"/>
        <v>285.97018815170765</v>
      </c>
      <c r="N38" s="6"/>
      <c r="O38" s="1"/>
      <c r="P38" s="1"/>
    </row>
    <row r="39" spans="1:16" ht="15">
      <c r="A39" s="88" t="s">
        <v>54</v>
      </c>
      <c r="B39" s="92"/>
      <c r="C39" s="97">
        <f t="shared" si="0"/>
        <v>140599.22215567323</v>
      </c>
      <c r="D39" s="97">
        <f t="shared" si="1"/>
        <v>127093.7416995795</v>
      </c>
      <c r="E39" s="97">
        <f t="shared" si="2"/>
        <v>68137.27037078708</v>
      </c>
      <c r="F39" s="98">
        <f t="shared" si="3"/>
        <v>83240.79685546077</v>
      </c>
      <c r="G39" s="70"/>
      <c r="H39" s="88" t="s">
        <v>54</v>
      </c>
      <c r="I39" s="92"/>
      <c r="J39" s="97">
        <f t="shared" si="4"/>
        <v>11716.601846306103</v>
      </c>
      <c r="K39" s="97">
        <f t="shared" si="5"/>
        <v>10591.145141631625</v>
      </c>
      <c r="L39" s="97">
        <f t="shared" si="6"/>
        <v>5678.105864232257</v>
      </c>
      <c r="M39" s="98">
        <f t="shared" si="7"/>
        <v>6936.733071288397</v>
      </c>
      <c r="N39" s="6"/>
      <c r="O39" s="1"/>
      <c r="P39" s="1"/>
    </row>
    <row r="40" spans="1:16" ht="15">
      <c r="A40" s="88"/>
      <c r="B40" s="89" t="s">
        <v>84</v>
      </c>
      <c r="C40" s="97">
        <f t="shared" si="0"/>
        <v>13674.73197617566</v>
      </c>
      <c r="D40" s="97">
        <f t="shared" si="1"/>
        <v>7158.085813977116</v>
      </c>
      <c r="E40" s="97">
        <f t="shared" si="2"/>
        <v>14136.499928038902</v>
      </c>
      <c r="F40" s="98">
        <f t="shared" si="3"/>
        <v>12932.347725398482</v>
      </c>
      <c r="G40" s="70"/>
      <c r="H40" s="88"/>
      <c r="I40" s="89" t="s">
        <v>84</v>
      </c>
      <c r="J40" s="97">
        <f t="shared" si="4"/>
        <v>1139.5609980146385</v>
      </c>
      <c r="K40" s="97">
        <f t="shared" si="5"/>
        <v>596.5071511647596</v>
      </c>
      <c r="L40" s="97">
        <f t="shared" si="6"/>
        <v>1178.0416606699084</v>
      </c>
      <c r="M40" s="98">
        <f t="shared" si="7"/>
        <v>1077.6956437832068</v>
      </c>
      <c r="N40" s="6"/>
      <c r="O40" s="1"/>
      <c r="P40" s="1"/>
    </row>
    <row r="41" spans="1:16" ht="15">
      <c r="A41" s="88"/>
      <c r="B41" s="89" t="s">
        <v>55</v>
      </c>
      <c r="C41" s="97">
        <f t="shared" si="0"/>
        <v>46711.33169615077</v>
      </c>
      <c r="D41" s="97">
        <f t="shared" si="1"/>
        <v>16817.97330556367</v>
      </c>
      <c r="E41" s="97">
        <f t="shared" si="2"/>
        <v>30827.234083438438</v>
      </c>
      <c r="F41" s="98">
        <f t="shared" si="3"/>
        <v>29618.807175630755</v>
      </c>
      <c r="G41" s="70"/>
      <c r="H41" s="88"/>
      <c r="I41" s="89" t="s">
        <v>55</v>
      </c>
      <c r="J41" s="97">
        <f t="shared" si="4"/>
        <v>3892.6109746792313</v>
      </c>
      <c r="K41" s="97">
        <f t="shared" si="5"/>
        <v>1401.4977754636393</v>
      </c>
      <c r="L41" s="97">
        <f t="shared" si="6"/>
        <v>2568.93617361987</v>
      </c>
      <c r="M41" s="98">
        <f t="shared" si="7"/>
        <v>2468.2339313025627</v>
      </c>
      <c r="N41" s="6"/>
      <c r="O41" s="1"/>
      <c r="P41" s="1"/>
    </row>
    <row r="42" spans="1:16" ht="15">
      <c r="A42" s="88"/>
      <c r="B42" s="89" t="s">
        <v>56</v>
      </c>
      <c r="C42" s="97">
        <f t="shared" si="0"/>
        <v>45181.04729420392</v>
      </c>
      <c r="D42" s="97">
        <f t="shared" si="1"/>
        <v>76868.93764318728</v>
      </c>
      <c r="E42" s="97">
        <f t="shared" si="2"/>
        <v>13421.222361452112</v>
      </c>
      <c r="F42" s="98">
        <f t="shared" si="3"/>
        <v>26351.37548205228</v>
      </c>
      <c r="G42" s="70"/>
      <c r="H42" s="88"/>
      <c r="I42" s="89" t="s">
        <v>56</v>
      </c>
      <c r="J42" s="97">
        <f t="shared" si="4"/>
        <v>3765.087274516993</v>
      </c>
      <c r="K42" s="97">
        <f t="shared" si="5"/>
        <v>6405.74480359894</v>
      </c>
      <c r="L42" s="97">
        <f t="shared" si="6"/>
        <v>1118.435196787676</v>
      </c>
      <c r="M42" s="98">
        <f t="shared" si="7"/>
        <v>2195.94795683769</v>
      </c>
      <c r="N42" s="6"/>
      <c r="O42" s="1"/>
      <c r="P42" s="1"/>
    </row>
    <row r="43" spans="1:16" ht="15">
      <c r="A43" s="88"/>
      <c r="B43" s="89" t="s">
        <v>57</v>
      </c>
      <c r="C43" s="97">
        <f t="shared" si="0"/>
        <v>34665.43404080363</v>
      </c>
      <c r="D43" s="97">
        <f t="shared" si="1"/>
        <v>25908.178748745908</v>
      </c>
      <c r="E43" s="97">
        <f t="shared" si="2"/>
        <v>9322.932121613932</v>
      </c>
      <c r="F43" s="98">
        <f t="shared" si="3"/>
        <v>13928.296695913174</v>
      </c>
      <c r="G43" s="70"/>
      <c r="H43" s="88"/>
      <c r="I43" s="89" t="s">
        <v>57</v>
      </c>
      <c r="J43" s="97">
        <f t="shared" si="4"/>
        <v>2888.786170066969</v>
      </c>
      <c r="K43" s="97">
        <f t="shared" si="5"/>
        <v>2159.0148957288256</v>
      </c>
      <c r="L43" s="97">
        <f t="shared" si="6"/>
        <v>776.9110101344944</v>
      </c>
      <c r="M43" s="98">
        <f t="shared" si="7"/>
        <v>1160.6913913260978</v>
      </c>
      <c r="N43" s="6"/>
      <c r="O43" s="1"/>
      <c r="P43" s="1"/>
    </row>
    <row r="44" spans="1:16" ht="15">
      <c r="A44" s="88" t="s">
        <v>58</v>
      </c>
      <c r="B44" s="92"/>
      <c r="C44" s="97">
        <f t="shared" si="0"/>
        <v>59764.96453186215</v>
      </c>
      <c r="D44" s="97">
        <f t="shared" si="1"/>
        <v>60242.93793710588</v>
      </c>
      <c r="E44" s="97">
        <f t="shared" si="2"/>
        <v>13423.12774133732</v>
      </c>
      <c r="F44" s="98">
        <f t="shared" si="3"/>
        <v>24611.82165630332</v>
      </c>
      <c r="G44" s="70"/>
      <c r="H44" s="88" t="s">
        <v>58</v>
      </c>
      <c r="I44" s="92"/>
      <c r="J44" s="97">
        <f t="shared" si="4"/>
        <v>4980.413710988512</v>
      </c>
      <c r="K44" s="97">
        <f t="shared" si="5"/>
        <v>5020.244828092157</v>
      </c>
      <c r="L44" s="97">
        <f t="shared" si="6"/>
        <v>1118.5939784447767</v>
      </c>
      <c r="M44" s="98">
        <f t="shared" si="7"/>
        <v>2050.9851380252767</v>
      </c>
      <c r="N44" s="6"/>
      <c r="O44" s="1"/>
      <c r="P44" s="1"/>
    </row>
    <row r="45" spans="1:16" ht="15">
      <c r="A45" s="88"/>
      <c r="B45" s="89" t="s">
        <v>59</v>
      </c>
      <c r="C45" s="97">
        <f t="shared" si="0"/>
        <v>4859.067155110087</v>
      </c>
      <c r="D45" s="97">
        <f t="shared" si="1"/>
        <v>5381.42318352107</v>
      </c>
      <c r="E45" s="97">
        <f t="shared" si="2"/>
        <v>4702.275049091205</v>
      </c>
      <c r="F45" s="98">
        <f t="shared" si="3"/>
        <v>4827.508224916362</v>
      </c>
      <c r="G45" s="70"/>
      <c r="H45" s="88"/>
      <c r="I45" s="89" t="s">
        <v>59</v>
      </c>
      <c r="J45" s="97">
        <f t="shared" si="4"/>
        <v>404.9222629258406</v>
      </c>
      <c r="K45" s="97">
        <f t="shared" si="5"/>
        <v>448.4519319600892</v>
      </c>
      <c r="L45" s="97">
        <f t="shared" si="6"/>
        <v>391.85625409093376</v>
      </c>
      <c r="M45" s="98">
        <f t="shared" si="7"/>
        <v>402.29235207636356</v>
      </c>
      <c r="N45" s="6"/>
      <c r="O45" s="1"/>
      <c r="P45" s="1"/>
    </row>
    <row r="46" spans="1:16" ht="15">
      <c r="A46" s="88"/>
      <c r="B46" s="89" t="s">
        <v>63</v>
      </c>
      <c r="C46" s="97">
        <f t="shared" si="0"/>
        <v>15544.621184327492</v>
      </c>
      <c r="D46" s="97">
        <f t="shared" si="1"/>
        <v>37439.8413301024</v>
      </c>
      <c r="E46" s="97">
        <f t="shared" si="2"/>
        <v>4380.584786766867</v>
      </c>
      <c r="F46" s="98">
        <f t="shared" si="3"/>
        <v>10730.605615057755</v>
      </c>
      <c r="G46" s="70"/>
      <c r="H46" s="88"/>
      <c r="I46" s="89" t="s">
        <v>63</v>
      </c>
      <c r="J46" s="97">
        <f t="shared" si="4"/>
        <v>1295.3850986939576</v>
      </c>
      <c r="K46" s="97">
        <f t="shared" si="5"/>
        <v>3119.986777508533</v>
      </c>
      <c r="L46" s="97">
        <f t="shared" si="6"/>
        <v>365.0487322305723</v>
      </c>
      <c r="M46" s="98">
        <f t="shared" si="7"/>
        <v>894.2171345881462</v>
      </c>
      <c r="N46" s="6"/>
      <c r="O46" s="1"/>
      <c r="P46" s="1"/>
    </row>
    <row r="47" spans="1:16" ht="15">
      <c r="A47" s="88"/>
      <c r="B47" s="89" t="s">
        <v>60</v>
      </c>
      <c r="C47" s="97">
        <f t="shared" si="0"/>
        <v>21469.534145331432</v>
      </c>
      <c r="D47" s="97">
        <f t="shared" si="1"/>
        <v>3164.978916748797</v>
      </c>
      <c r="E47" s="97">
        <f t="shared" si="2"/>
        <v>1299.3790619574545</v>
      </c>
      <c r="F47" s="98">
        <f t="shared" si="3"/>
        <v>3062.900100494056</v>
      </c>
      <c r="G47" s="70"/>
      <c r="H47" s="88"/>
      <c r="I47" s="89" t="s">
        <v>60</v>
      </c>
      <c r="J47" s="97">
        <f t="shared" si="4"/>
        <v>1789.127845444286</v>
      </c>
      <c r="K47" s="97">
        <f t="shared" si="5"/>
        <v>263.74824306239975</v>
      </c>
      <c r="L47" s="97">
        <f t="shared" si="6"/>
        <v>108.28158849645455</v>
      </c>
      <c r="M47" s="98">
        <f t="shared" si="7"/>
        <v>255.24167504117133</v>
      </c>
      <c r="N47" s="6"/>
      <c r="O47" s="1"/>
      <c r="P47" s="1"/>
    </row>
    <row r="48" spans="1:16" ht="15">
      <c r="A48" s="88"/>
      <c r="B48" s="89" t="s">
        <v>61</v>
      </c>
      <c r="C48" s="97">
        <f t="shared" si="0"/>
        <v>1047.118058457048</v>
      </c>
      <c r="D48" s="97">
        <f t="shared" si="1"/>
        <v>1569.8500023811662</v>
      </c>
      <c r="E48" s="97">
        <f t="shared" si="2"/>
        <v>541.4400130503936</v>
      </c>
      <c r="F48" s="98">
        <f t="shared" si="3"/>
        <v>750.3668899431045</v>
      </c>
      <c r="G48" s="70"/>
      <c r="H48" s="88"/>
      <c r="I48" s="89" t="s">
        <v>61</v>
      </c>
      <c r="J48" s="97">
        <f t="shared" si="4"/>
        <v>87.25983820475399</v>
      </c>
      <c r="K48" s="97">
        <f t="shared" si="5"/>
        <v>130.82083353176384</v>
      </c>
      <c r="L48" s="97">
        <f t="shared" si="6"/>
        <v>45.120001087532806</v>
      </c>
      <c r="M48" s="98">
        <f t="shared" si="7"/>
        <v>62.53057416192538</v>
      </c>
      <c r="N48" s="5"/>
      <c r="O48" s="1"/>
      <c r="P48" s="1"/>
    </row>
    <row r="49" spans="1:16" ht="15">
      <c r="A49" s="88"/>
      <c r="B49" s="89" t="s">
        <v>76</v>
      </c>
      <c r="C49" s="97">
        <f t="shared" si="0"/>
        <v>2537.5036973656906</v>
      </c>
      <c r="D49" s="97">
        <f t="shared" si="1"/>
        <v>8036.916460987005</v>
      </c>
      <c r="E49" s="97">
        <f t="shared" si="2"/>
        <v>935.7731248644865</v>
      </c>
      <c r="F49" s="98">
        <f t="shared" si="3"/>
        <v>2242.4960436901206</v>
      </c>
      <c r="G49" s="70"/>
      <c r="H49" s="88"/>
      <c r="I49" s="89" t="s">
        <v>76</v>
      </c>
      <c r="J49" s="97">
        <f t="shared" si="4"/>
        <v>211.45864144714088</v>
      </c>
      <c r="K49" s="97">
        <f t="shared" si="5"/>
        <v>669.7430384155838</v>
      </c>
      <c r="L49" s="97">
        <f t="shared" si="6"/>
        <v>77.9810937387072</v>
      </c>
      <c r="M49" s="98">
        <f t="shared" si="7"/>
        <v>186.87467030751006</v>
      </c>
      <c r="N49" s="5"/>
      <c r="O49" s="1"/>
      <c r="P49" s="1"/>
    </row>
    <row r="50" spans="1:16" ht="15">
      <c r="A50" s="88" t="s">
        <v>62</v>
      </c>
      <c r="B50" s="92"/>
      <c r="C50" s="97">
        <f t="shared" si="0"/>
        <v>185161.00880047376</v>
      </c>
      <c r="D50" s="97">
        <f t="shared" si="1"/>
        <v>131099.45280751237</v>
      </c>
      <c r="E50" s="97">
        <f t="shared" si="2"/>
        <v>19922.704809521972</v>
      </c>
      <c r="F50" s="98">
        <f t="shared" si="3"/>
        <v>50460.31074284197</v>
      </c>
      <c r="G50" s="70"/>
      <c r="H50" s="88" t="s">
        <v>62</v>
      </c>
      <c r="I50" s="92"/>
      <c r="J50" s="97">
        <f t="shared" si="4"/>
        <v>15430.084066706147</v>
      </c>
      <c r="K50" s="97">
        <f t="shared" si="5"/>
        <v>10924.954400626031</v>
      </c>
      <c r="L50" s="97">
        <f t="shared" si="6"/>
        <v>1660.2254007934978</v>
      </c>
      <c r="M50" s="98">
        <f t="shared" si="7"/>
        <v>4205.02589523683</v>
      </c>
      <c r="N50" s="5"/>
      <c r="O50" s="1"/>
      <c r="P50" s="1"/>
    </row>
    <row r="51" spans="1:16" ht="15">
      <c r="A51" s="88"/>
      <c r="B51" s="89" t="s">
        <v>75</v>
      </c>
      <c r="C51" s="97">
        <f t="shared" si="0"/>
        <v>6925.735287210708</v>
      </c>
      <c r="D51" s="97">
        <f t="shared" si="1"/>
        <v>7898.690638136097</v>
      </c>
      <c r="E51" s="97">
        <f t="shared" si="2"/>
        <v>1048.1658279099752</v>
      </c>
      <c r="F51" s="98">
        <f t="shared" si="3"/>
        <v>2620.321495474451</v>
      </c>
      <c r="G51" s="70"/>
      <c r="H51" s="88"/>
      <c r="I51" s="89" t="s">
        <v>75</v>
      </c>
      <c r="J51" s="97">
        <f t="shared" si="4"/>
        <v>577.144607267559</v>
      </c>
      <c r="K51" s="97">
        <f t="shared" si="5"/>
        <v>658.2242198446747</v>
      </c>
      <c r="L51" s="97">
        <f t="shared" si="6"/>
        <v>87.34715232583126</v>
      </c>
      <c r="M51" s="98">
        <f t="shared" si="7"/>
        <v>218.3601246228709</v>
      </c>
      <c r="N51" s="5"/>
      <c r="O51" s="1"/>
      <c r="P51" s="1"/>
    </row>
    <row r="52" spans="1:16" ht="15">
      <c r="A52" s="88" t="s">
        <v>66</v>
      </c>
      <c r="B52" s="89"/>
      <c r="C52" s="97">
        <f t="shared" si="0"/>
        <v>11544.958346173913</v>
      </c>
      <c r="D52" s="97">
        <f t="shared" si="1"/>
        <v>17227.018630480317</v>
      </c>
      <c r="E52" s="97">
        <f t="shared" si="2"/>
        <v>14051.38227236727</v>
      </c>
      <c r="F52" s="98">
        <f t="shared" si="3"/>
        <v>14403.996586869582</v>
      </c>
      <c r="G52" s="70"/>
      <c r="H52" s="88" t="s">
        <v>66</v>
      </c>
      <c r="I52" s="89"/>
      <c r="J52" s="97">
        <f t="shared" si="4"/>
        <v>962.0798621811595</v>
      </c>
      <c r="K52" s="97">
        <f t="shared" si="5"/>
        <v>1435.5848858733598</v>
      </c>
      <c r="L52" s="97">
        <f t="shared" si="6"/>
        <v>1170.9485226972724</v>
      </c>
      <c r="M52" s="98">
        <f t="shared" si="7"/>
        <v>1200.3330489057985</v>
      </c>
      <c r="N52" s="5"/>
      <c r="O52" s="1"/>
      <c r="P52" s="1"/>
    </row>
    <row r="53" spans="1:16" ht="15.75">
      <c r="A53" s="101" t="s">
        <v>50</v>
      </c>
      <c r="B53" s="102"/>
      <c r="C53" s="77">
        <f>C26/C27</f>
        <v>443479.43160116975</v>
      </c>
      <c r="D53" s="77">
        <f>D26/D27</f>
        <v>482519.7729482733</v>
      </c>
      <c r="E53" s="77">
        <f>E26/E27</f>
        <v>139630.9949450752</v>
      </c>
      <c r="F53" s="78">
        <f>F26/F27</f>
        <v>219016.5733591117</v>
      </c>
      <c r="G53" s="72"/>
      <c r="H53" s="101" t="s">
        <v>50</v>
      </c>
      <c r="I53" s="102"/>
      <c r="J53" s="77">
        <f t="shared" si="4"/>
        <v>36956.61930009748</v>
      </c>
      <c r="K53" s="77">
        <f t="shared" si="5"/>
        <v>40209.98107902277</v>
      </c>
      <c r="L53" s="77">
        <f t="shared" si="6"/>
        <v>11635.916245422932</v>
      </c>
      <c r="M53" s="78">
        <f t="shared" si="7"/>
        <v>18251.381113259307</v>
      </c>
      <c r="N53" s="11"/>
      <c r="O53" s="1"/>
      <c r="P53" s="1"/>
    </row>
    <row r="54" spans="1:16" ht="12.75">
      <c r="A54" s="63" t="s">
        <v>74</v>
      </c>
      <c r="B54" s="73"/>
      <c r="C54" s="73"/>
      <c r="D54" s="73"/>
      <c r="E54" s="73"/>
      <c r="F54" s="95" t="s">
        <v>87</v>
      </c>
      <c r="G54" s="72"/>
      <c r="H54" s="74" t="s">
        <v>67</v>
      </c>
      <c r="I54" s="73"/>
      <c r="J54" s="65"/>
      <c r="K54" s="66"/>
      <c r="L54" s="66"/>
      <c r="M54" s="95" t="s">
        <v>87</v>
      </c>
      <c r="N54" s="5"/>
      <c r="O54" s="1"/>
      <c r="P54" s="1"/>
    </row>
    <row r="55" spans="1:16" ht="12.75">
      <c r="A55" s="5"/>
      <c r="B55" s="7"/>
      <c r="C55" s="7"/>
      <c r="D55" s="7"/>
      <c r="E55" s="7"/>
      <c r="F55" s="5"/>
      <c r="G55" s="72"/>
      <c r="H55" s="5"/>
      <c r="I55" s="5"/>
      <c r="J55" s="5"/>
      <c r="K55" s="5"/>
      <c r="L55" s="5"/>
      <c r="M55" s="5"/>
      <c r="N55" s="5"/>
      <c r="O55" s="1"/>
      <c r="P55" s="1"/>
    </row>
    <row r="56" spans="1:16" ht="25.5" customHeight="1">
      <c r="A56" s="103" t="s">
        <v>70</v>
      </c>
      <c r="B56" s="103"/>
      <c r="C56" s="103"/>
      <c r="D56" s="103"/>
      <c r="E56" s="103"/>
      <c r="F56" s="103"/>
      <c r="G56" s="70"/>
      <c r="H56" s="103" t="s">
        <v>71</v>
      </c>
      <c r="I56" s="103"/>
      <c r="J56" s="103"/>
      <c r="K56" s="103"/>
      <c r="L56" s="103"/>
      <c r="M56" s="103"/>
      <c r="N56" s="5"/>
      <c r="O56" s="1"/>
      <c r="P56" s="1"/>
    </row>
    <row r="57" spans="1:16" ht="12.75">
      <c r="A57" s="2"/>
      <c r="B57" s="2"/>
      <c r="C57" s="3"/>
      <c r="D57" s="3"/>
      <c r="E57" s="3"/>
      <c r="F57" s="3"/>
      <c r="G57" s="70"/>
      <c r="H57" s="2"/>
      <c r="I57" s="2"/>
      <c r="J57" s="3"/>
      <c r="K57" s="3"/>
      <c r="L57" s="3"/>
      <c r="M57" s="3"/>
      <c r="N57" s="5"/>
      <c r="O57" s="1"/>
      <c r="P57" s="1"/>
    </row>
    <row r="58" spans="1:16" ht="15">
      <c r="A58" s="83"/>
      <c r="B58" s="84"/>
      <c r="C58" s="104" t="s">
        <v>107</v>
      </c>
      <c r="D58" s="105"/>
      <c r="E58" s="105"/>
      <c r="F58" s="106" t="s">
        <v>50</v>
      </c>
      <c r="G58" s="99"/>
      <c r="H58" s="83"/>
      <c r="I58" s="84"/>
      <c r="J58" s="104" t="s">
        <v>107</v>
      </c>
      <c r="K58" s="105"/>
      <c r="L58" s="105"/>
      <c r="M58" s="106" t="s">
        <v>50</v>
      </c>
      <c r="N58" s="5"/>
      <c r="O58" s="1"/>
      <c r="P58" s="1"/>
    </row>
    <row r="59" spans="1:16" ht="30">
      <c r="A59" s="85" t="s">
        <v>51</v>
      </c>
      <c r="B59" s="86"/>
      <c r="C59" s="87" t="s">
        <v>108</v>
      </c>
      <c r="D59" s="87" t="s">
        <v>109</v>
      </c>
      <c r="E59" s="87" t="s">
        <v>110</v>
      </c>
      <c r="F59" s="107"/>
      <c r="G59" s="99"/>
      <c r="H59" s="85" t="s">
        <v>51</v>
      </c>
      <c r="I59" s="86"/>
      <c r="J59" s="87" t="s">
        <v>108</v>
      </c>
      <c r="K59" s="87" t="s">
        <v>109</v>
      </c>
      <c r="L59" s="87" t="s">
        <v>110</v>
      </c>
      <c r="M59" s="107"/>
      <c r="N59" s="5"/>
      <c r="O59" s="1"/>
      <c r="P59" s="1"/>
    </row>
    <row r="60" spans="1:16" ht="15">
      <c r="A60" s="88" t="s">
        <v>52</v>
      </c>
      <c r="B60" s="89"/>
      <c r="C60" s="97">
        <f aca="true" t="shared" si="8" ref="C60:F79">C7/C$80</f>
        <v>17516.56839541556</v>
      </c>
      <c r="D60" s="97">
        <f t="shared" si="8"/>
        <v>62303.98413939555</v>
      </c>
      <c r="E60" s="97">
        <f t="shared" si="8"/>
        <v>11179.064515060229</v>
      </c>
      <c r="F60" s="98">
        <f t="shared" si="8"/>
        <v>20810.225468859855</v>
      </c>
      <c r="G60" s="99"/>
      <c r="H60" s="88" t="s">
        <v>52</v>
      </c>
      <c r="I60" s="89"/>
      <c r="J60" s="97">
        <f>C60/12</f>
        <v>1459.7140329512968</v>
      </c>
      <c r="K60" s="97">
        <f>D60/12</f>
        <v>5191.998678282963</v>
      </c>
      <c r="L60" s="97">
        <f>E60/12</f>
        <v>931.5887095883523</v>
      </c>
      <c r="M60" s="98">
        <f>F60/12</f>
        <v>1734.1854557383213</v>
      </c>
      <c r="N60" s="5"/>
      <c r="O60" s="1"/>
      <c r="P60" s="1"/>
    </row>
    <row r="61" spans="1:16" ht="15">
      <c r="A61" s="88"/>
      <c r="B61" s="89" t="s">
        <v>79</v>
      </c>
      <c r="C61" s="97">
        <f t="shared" si="8"/>
        <v>779.7006380646678</v>
      </c>
      <c r="D61" s="97">
        <f t="shared" si="8"/>
        <v>19468.62067508956</v>
      </c>
      <c r="E61" s="97">
        <f t="shared" si="8"/>
        <v>4924.528159465688</v>
      </c>
      <c r="F61" s="98">
        <f t="shared" si="8"/>
        <v>7155.073308244211</v>
      </c>
      <c r="G61" s="99"/>
      <c r="H61" s="88"/>
      <c r="I61" s="89" t="s">
        <v>79</v>
      </c>
      <c r="J61" s="97">
        <f aca="true" t="shared" si="9" ref="J61:J79">C61/12</f>
        <v>64.97505317205565</v>
      </c>
      <c r="K61" s="97">
        <f aca="true" t="shared" si="10" ref="K61:K79">D61/12</f>
        <v>1622.3850562574635</v>
      </c>
      <c r="L61" s="97">
        <f aca="true" t="shared" si="11" ref="L61:L79">E61/12</f>
        <v>410.3773466221407</v>
      </c>
      <c r="M61" s="98">
        <f aca="true" t="shared" si="12" ref="M61:M79">F61/12</f>
        <v>596.2561090203509</v>
      </c>
      <c r="N61" s="5"/>
      <c r="O61" s="1"/>
      <c r="P61" s="1"/>
    </row>
    <row r="62" spans="1:16" ht="15">
      <c r="A62" s="88"/>
      <c r="B62" s="89" t="s">
        <v>53</v>
      </c>
      <c r="C62" s="97">
        <f t="shared" si="8"/>
        <v>1352.8953545984275</v>
      </c>
      <c r="D62" s="97">
        <f t="shared" si="8"/>
        <v>5626.320478974166</v>
      </c>
      <c r="E62" s="97">
        <f t="shared" si="8"/>
        <v>1145.0832437111703</v>
      </c>
      <c r="F62" s="98">
        <f t="shared" si="8"/>
        <v>1959.505849778465</v>
      </c>
      <c r="G62" s="99"/>
      <c r="H62" s="88"/>
      <c r="I62" s="89" t="s">
        <v>53</v>
      </c>
      <c r="J62" s="97">
        <f t="shared" si="9"/>
        <v>112.74127954986896</v>
      </c>
      <c r="K62" s="97">
        <f t="shared" si="10"/>
        <v>468.86003991451383</v>
      </c>
      <c r="L62" s="97">
        <f t="shared" si="11"/>
        <v>95.42360364259753</v>
      </c>
      <c r="M62" s="98">
        <f t="shared" si="12"/>
        <v>163.2921541482054</v>
      </c>
      <c r="N62" s="5"/>
      <c r="O62" s="1"/>
      <c r="P62" s="1"/>
    </row>
    <row r="63" spans="1:16" ht="15">
      <c r="A63" s="88"/>
      <c r="B63" s="89" t="s">
        <v>64</v>
      </c>
      <c r="C63" s="97">
        <f t="shared" si="8"/>
        <v>5327.180531478229</v>
      </c>
      <c r="D63" s="97">
        <f t="shared" si="8"/>
        <v>12357.313344872175</v>
      </c>
      <c r="E63" s="97">
        <f t="shared" si="8"/>
        <v>1624.3678157287707</v>
      </c>
      <c r="F63" s="98">
        <f t="shared" si="8"/>
        <v>3849.451135810734</v>
      </c>
      <c r="G63" s="99"/>
      <c r="H63" s="88"/>
      <c r="I63" s="89" t="s">
        <v>64</v>
      </c>
      <c r="J63" s="97">
        <f t="shared" si="9"/>
        <v>443.93171095651905</v>
      </c>
      <c r="K63" s="97">
        <f t="shared" si="10"/>
        <v>1029.7761120726811</v>
      </c>
      <c r="L63" s="97">
        <f t="shared" si="11"/>
        <v>135.36398464406423</v>
      </c>
      <c r="M63" s="98">
        <f t="shared" si="12"/>
        <v>320.7875946508945</v>
      </c>
      <c r="N63" s="6"/>
      <c r="O63" s="1"/>
      <c r="P63" s="1"/>
    </row>
    <row r="64" spans="1:16" ht="15">
      <c r="A64" s="88"/>
      <c r="B64" s="89" t="s">
        <v>82</v>
      </c>
      <c r="C64" s="97">
        <f t="shared" si="8"/>
        <v>2664.607710740289</v>
      </c>
      <c r="D64" s="97">
        <f t="shared" si="8"/>
        <v>1577.117321192856</v>
      </c>
      <c r="E64" s="97">
        <f t="shared" si="8"/>
        <v>1403.5734158299335</v>
      </c>
      <c r="F64" s="98">
        <f t="shared" si="8"/>
        <v>1542.4145310503625</v>
      </c>
      <c r="G64" s="99"/>
      <c r="H64" s="88"/>
      <c r="I64" s="89" t="s">
        <v>82</v>
      </c>
      <c r="J64" s="97">
        <f t="shared" si="9"/>
        <v>222.05064256169075</v>
      </c>
      <c r="K64" s="97">
        <f t="shared" si="10"/>
        <v>131.426443432738</v>
      </c>
      <c r="L64" s="97">
        <f t="shared" si="11"/>
        <v>116.96445131916113</v>
      </c>
      <c r="M64" s="98">
        <f t="shared" si="12"/>
        <v>128.53454425419687</v>
      </c>
      <c r="N64" s="6"/>
      <c r="O64" s="1"/>
      <c r="P64" s="1"/>
    </row>
    <row r="65" spans="1:16" ht="15">
      <c r="A65" s="88" t="s">
        <v>54</v>
      </c>
      <c r="B65" s="92"/>
      <c r="C65" s="97">
        <f t="shared" si="8"/>
        <v>53067.317780670215</v>
      </c>
      <c r="D65" s="97">
        <f t="shared" si="8"/>
        <v>53919.57384041372</v>
      </c>
      <c r="E65" s="97">
        <f t="shared" si="8"/>
        <v>31610.841122813406</v>
      </c>
      <c r="F65" s="98">
        <f t="shared" si="8"/>
        <v>37414.10234516063</v>
      </c>
      <c r="G65" s="99"/>
      <c r="H65" s="88" t="s">
        <v>54</v>
      </c>
      <c r="I65" s="92"/>
      <c r="J65" s="97">
        <f t="shared" si="9"/>
        <v>4422.276481722518</v>
      </c>
      <c r="K65" s="97">
        <f t="shared" si="10"/>
        <v>4493.297820034477</v>
      </c>
      <c r="L65" s="97">
        <f t="shared" si="11"/>
        <v>2634.2367602344507</v>
      </c>
      <c r="M65" s="98">
        <f t="shared" si="12"/>
        <v>3117.841862096719</v>
      </c>
      <c r="N65" s="6"/>
      <c r="O65" s="1"/>
      <c r="P65" s="1"/>
    </row>
    <row r="66" spans="1:16" ht="15">
      <c r="A66" s="88"/>
      <c r="B66" s="89" t="s">
        <v>84</v>
      </c>
      <c r="C66" s="97">
        <f t="shared" si="8"/>
        <v>5161.3468141503845</v>
      </c>
      <c r="D66" s="97">
        <f t="shared" si="8"/>
        <v>3036.820943670699</v>
      </c>
      <c r="E66" s="97">
        <f t="shared" si="8"/>
        <v>6558.329249559853</v>
      </c>
      <c r="F66" s="98">
        <f t="shared" si="8"/>
        <v>5812.6807964299605</v>
      </c>
      <c r="G66" s="99"/>
      <c r="H66" s="88"/>
      <c r="I66" s="89" t="s">
        <v>84</v>
      </c>
      <c r="J66" s="97">
        <f t="shared" si="9"/>
        <v>430.11223451253204</v>
      </c>
      <c r="K66" s="97">
        <f t="shared" si="10"/>
        <v>253.06841197255824</v>
      </c>
      <c r="L66" s="97">
        <f t="shared" si="11"/>
        <v>546.5274374633211</v>
      </c>
      <c r="M66" s="98">
        <f t="shared" si="12"/>
        <v>484.3900663691634</v>
      </c>
      <c r="N66" s="6"/>
      <c r="O66" s="1"/>
      <c r="P66" s="1"/>
    </row>
    <row r="67" spans="1:16" ht="15">
      <c r="A67" s="88"/>
      <c r="B67" s="89" t="s">
        <v>55</v>
      </c>
      <c r="C67" s="97">
        <f t="shared" si="8"/>
        <v>17630.57465803984</v>
      </c>
      <c r="D67" s="97">
        <f t="shared" si="8"/>
        <v>7135.032310551979</v>
      </c>
      <c r="E67" s="97">
        <f t="shared" si="8"/>
        <v>14301.64128331656</v>
      </c>
      <c r="F67" s="98">
        <f t="shared" si="8"/>
        <v>13312.715938253656</v>
      </c>
      <c r="G67" s="99"/>
      <c r="H67" s="88"/>
      <c r="I67" s="89" t="s">
        <v>55</v>
      </c>
      <c r="J67" s="97">
        <f t="shared" si="9"/>
        <v>1469.2145548366534</v>
      </c>
      <c r="K67" s="97">
        <f t="shared" si="10"/>
        <v>594.5860258793316</v>
      </c>
      <c r="L67" s="97">
        <f t="shared" si="11"/>
        <v>1191.80344027638</v>
      </c>
      <c r="M67" s="98">
        <f t="shared" si="12"/>
        <v>1109.3929948544712</v>
      </c>
      <c r="N67" s="6"/>
      <c r="O67" s="1"/>
      <c r="P67" s="1"/>
    </row>
    <row r="68" spans="1:16" ht="15">
      <c r="A68" s="88"/>
      <c r="B68" s="89" t="s">
        <v>56</v>
      </c>
      <c r="C68" s="97">
        <f t="shared" si="8"/>
        <v>17052.989039799348</v>
      </c>
      <c r="D68" s="97">
        <f t="shared" si="8"/>
        <v>32611.679409700686</v>
      </c>
      <c r="E68" s="97">
        <f t="shared" si="8"/>
        <v>6226.491396457631</v>
      </c>
      <c r="F68" s="98">
        <f t="shared" si="8"/>
        <v>11844.108856060078</v>
      </c>
      <c r="G68" s="99"/>
      <c r="H68" s="88"/>
      <c r="I68" s="89" t="s">
        <v>56</v>
      </c>
      <c r="J68" s="97">
        <f t="shared" si="9"/>
        <v>1421.082419983279</v>
      </c>
      <c r="K68" s="97">
        <f t="shared" si="10"/>
        <v>2717.6399508083905</v>
      </c>
      <c r="L68" s="97">
        <f t="shared" si="11"/>
        <v>518.8742830381359</v>
      </c>
      <c r="M68" s="98">
        <f t="shared" si="12"/>
        <v>987.0090713383398</v>
      </c>
      <c r="N68" s="6"/>
      <c r="O68" s="1"/>
      <c r="P68" s="1"/>
    </row>
    <row r="69" spans="1:16" ht="15">
      <c r="A69" s="88"/>
      <c r="B69" s="89" t="s">
        <v>57</v>
      </c>
      <c r="C69" s="97">
        <f t="shared" si="8"/>
        <v>13084.009826251804</v>
      </c>
      <c r="D69" s="97">
        <f t="shared" si="8"/>
        <v>10991.555826688393</v>
      </c>
      <c r="E69" s="97">
        <f t="shared" si="8"/>
        <v>4325.176580913678</v>
      </c>
      <c r="F69" s="98">
        <f t="shared" si="8"/>
        <v>6260.328321694485</v>
      </c>
      <c r="G69" s="99"/>
      <c r="H69" s="88"/>
      <c r="I69" s="89" t="s">
        <v>57</v>
      </c>
      <c r="J69" s="97">
        <f t="shared" si="9"/>
        <v>1090.3341521876503</v>
      </c>
      <c r="K69" s="97">
        <f t="shared" si="10"/>
        <v>915.9629855573661</v>
      </c>
      <c r="L69" s="97">
        <f t="shared" si="11"/>
        <v>360.4313817428065</v>
      </c>
      <c r="M69" s="98">
        <f t="shared" si="12"/>
        <v>521.6940268078737</v>
      </c>
      <c r="N69" s="6"/>
      <c r="O69" s="1"/>
      <c r="P69" s="1"/>
    </row>
    <row r="70" spans="1:16" ht="15">
      <c r="A70" s="88" t="s">
        <v>58</v>
      </c>
      <c r="B70" s="92"/>
      <c r="C70" s="97">
        <f t="shared" si="8"/>
        <v>22557.495812112065</v>
      </c>
      <c r="D70" s="97">
        <f t="shared" si="8"/>
        <v>25558.091980181183</v>
      </c>
      <c r="E70" s="97">
        <f t="shared" si="8"/>
        <v>6227.375357034598</v>
      </c>
      <c r="F70" s="98">
        <f t="shared" si="8"/>
        <v>11062.23449480788</v>
      </c>
      <c r="G70" s="99"/>
      <c r="H70" s="88" t="s">
        <v>58</v>
      </c>
      <c r="I70" s="92"/>
      <c r="J70" s="97">
        <f t="shared" si="9"/>
        <v>1879.7913176760055</v>
      </c>
      <c r="K70" s="97">
        <f t="shared" si="10"/>
        <v>2129.840998348432</v>
      </c>
      <c r="L70" s="97">
        <f t="shared" si="11"/>
        <v>518.9479464195498</v>
      </c>
      <c r="M70" s="98">
        <f t="shared" si="12"/>
        <v>921.8528745673234</v>
      </c>
      <c r="N70" s="6"/>
      <c r="O70" s="1"/>
      <c r="P70" s="1"/>
    </row>
    <row r="71" spans="1:16" ht="15">
      <c r="A71" s="88"/>
      <c r="B71" s="89" t="s">
        <v>59</v>
      </c>
      <c r="C71" s="97">
        <f t="shared" si="8"/>
        <v>1833.9906642750902</v>
      </c>
      <c r="D71" s="97">
        <f t="shared" si="8"/>
        <v>2283.0710688828403</v>
      </c>
      <c r="E71" s="97">
        <f t="shared" si="8"/>
        <v>2181.52075484844</v>
      </c>
      <c r="F71" s="98">
        <f t="shared" si="8"/>
        <v>2169.8120828029614</v>
      </c>
      <c r="G71" s="99"/>
      <c r="H71" s="88"/>
      <c r="I71" s="89" t="s">
        <v>59</v>
      </c>
      <c r="J71" s="97">
        <f t="shared" si="9"/>
        <v>152.83255535625753</v>
      </c>
      <c r="K71" s="97">
        <f t="shared" si="10"/>
        <v>190.25592240690335</v>
      </c>
      <c r="L71" s="97">
        <f t="shared" si="11"/>
        <v>181.79339623737</v>
      </c>
      <c r="M71" s="98">
        <f t="shared" si="12"/>
        <v>180.81767356691344</v>
      </c>
      <c r="N71" s="6"/>
      <c r="O71" s="1"/>
      <c r="P71" s="1"/>
    </row>
    <row r="72" spans="1:16" ht="15">
      <c r="A72" s="88"/>
      <c r="B72" s="89" t="s">
        <v>63</v>
      </c>
      <c r="C72" s="97">
        <f t="shared" si="8"/>
        <v>5867.11177715829</v>
      </c>
      <c r="D72" s="97">
        <f t="shared" si="8"/>
        <v>15883.868569576538</v>
      </c>
      <c r="E72" s="97">
        <f t="shared" si="8"/>
        <v>2032.279381988124</v>
      </c>
      <c r="F72" s="98">
        <f t="shared" si="8"/>
        <v>4823.067436565375</v>
      </c>
      <c r="G72" s="99"/>
      <c r="H72" s="88"/>
      <c r="I72" s="89" t="s">
        <v>63</v>
      </c>
      <c r="J72" s="97">
        <f t="shared" si="9"/>
        <v>488.92598142985753</v>
      </c>
      <c r="K72" s="97">
        <f t="shared" si="10"/>
        <v>1323.655714131378</v>
      </c>
      <c r="L72" s="97">
        <f t="shared" si="11"/>
        <v>169.356615165677</v>
      </c>
      <c r="M72" s="98">
        <f t="shared" si="12"/>
        <v>401.92228638044793</v>
      </c>
      <c r="N72" s="6"/>
      <c r="O72" s="1"/>
      <c r="P72" s="1"/>
    </row>
    <row r="73" spans="1:16" ht="15">
      <c r="A73" s="88"/>
      <c r="B73" s="89" t="s">
        <v>60</v>
      </c>
      <c r="C73" s="97">
        <f t="shared" si="8"/>
        <v>8103.3918511424745</v>
      </c>
      <c r="D73" s="97">
        <f t="shared" si="8"/>
        <v>1342.7436482936912</v>
      </c>
      <c r="E73" s="97">
        <f t="shared" si="8"/>
        <v>602.8193507360918</v>
      </c>
      <c r="F73" s="98">
        <f t="shared" si="8"/>
        <v>1376.6766076479446</v>
      </c>
      <c r="G73" s="99"/>
      <c r="H73" s="88"/>
      <c r="I73" s="89" t="s">
        <v>60</v>
      </c>
      <c r="J73" s="97">
        <f t="shared" si="9"/>
        <v>675.2826542618728</v>
      </c>
      <c r="K73" s="97">
        <f t="shared" si="10"/>
        <v>111.89530402447427</v>
      </c>
      <c r="L73" s="97">
        <f t="shared" si="11"/>
        <v>50.23494589467432</v>
      </c>
      <c r="M73" s="98">
        <f t="shared" si="12"/>
        <v>114.72305063732871</v>
      </c>
      <c r="N73" s="6"/>
      <c r="O73" s="1"/>
      <c r="P73" s="1"/>
    </row>
    <row r="74" spans="1:16" ht="15">
      <c r="A74" s="88"/>
      <c r="B74" s="89" t="s">
        <v>61</v>
      </c>
      <c r="C74" s="97">
        <f t="shared" si="8"/>
        <v>395.2208690066099</v>
      </c>
      <c r="D74" s="97">
        <f t="shared" si="8"/>
        <v>666.0095295789454</v>
      </c>
      <c r="E74" s="97">
        <f t="shared" si="8"/>
        <v>251.18960793310546</v>
      </c>
      <c r="F74" s="98">
        <f t="shared" si="8"/>
        <v>337.26615646771614</v>
      </c>
      <c r="G74" s="99"/>
      <c r="H74" s="88"/>
      <c r="I74" s="89" t="s">
        <v>61</v>
      </c>
      <c r="J74" s="97">
        <f t="shared" si="9"/>
        <v>32.93507241721749</v>
      </c>
      <c r="K74" s="97">
        <f t="shared" si="10"/>
        <v>55.50079413157878</v>
      </c>
      <c r="L74" s="97">
        <f t="shared" si="11"/>
        <v>20.93246732775879</v>
      </c>
      <c r="M74" s="98">
        <f t="shared" si="12"/>
        <v>28.105513038976344</v>
      </c>
      <c r="N74" s="6"/>
      <c r="O74" s="1"/>
      <c r="P74" s="1"/>
    </row>
    <row r="75" spans="1:16" ht="15">
      <c r="A75" s="88"/>
      <c r="B75" s="89" t="s">
        <v>76</v>
      </c>
      <c r="C75" s="97">
        <f t="shared" si="8"/>
        <v>957.7472265716741</v>
      </c>
      <c r="D75" s="97">
        <f t="shared" si="8"/>
        <v>3409.6652185420635</v>
      </c>
      <c r="E75" s="97">
        <f t="shared" si="8"/>
        <v>434.1320897670151</v>
      </c>
      <c r="F75" s="98">
        <f t="shared" si="8"/>
        <v>1007.930962421294</v>
      </c>
      <c r="G75" s="99"/>
      <c r="H75" s="88"/>
      <c r="I75" s="89" t="s">
        <v>76</v>
      </c>
      <c r="J75" s="97">
        <f t="shared" si="9"/>
        <v>79.81226888097284</v>
      </c>
      <c r="K75" s="97">
        <f t="shared" si="10"/>
        <v>284.1387682118386</v>
      </c>
      <c r="L75" s="97">
        <f t="shared" si="11"/>
        <v>36.17767414725126</v>
      </c>
      <c r="M75" s="98">
        <f t="shared" si="12"/>
        <v>83.99424686844117</v>
      </c>
      <c r="N75" s="6"/>
      <c r="O75" s="1"/>
      <c r="P75" s="1"/>
    </row>
    <row r="76" spans="1:16" ht="15">
      <c r="A76" s="88" t="s">
        <v>62</v>
      </c>
      <c r="B76" s="92"/>
      <c r="C76" s="97">
        <f t="shared" si="8"/>
        <v>69886.57507453879</v>
      </c>
      <c r="D76" s="97">
        <f t="shared" si="8"/>
        <v>55618.998477529945</v>
      </c>
      <c r="E76" s="97">
        <f t="shared" si="8"/>
        <v>9242.716255632635</v>
      </c>
      <c r="F76" s="98">
        <f t="shared" si="8"/>
        <v>22680.311840112405</v>
      </c>
      <c r="G76" s="99"/>
      <c r="H76" s="88" t="s">
        <v>62</v>
      </c>
      <c r="I76" s="92"/>
      <c r="J76" s="97">
        <f t="shared" si="9"/>
        <v>5823.881256211566</v>
      </c>
      <c r="K76" s="97">
        <f t="shared" si="10"/>
        <v>4634.916539794162</v>
      </c>
      <c r="L76" s="97">
        <f t="shared" si="11"/>
        <v>770.2263546360529</v>
      </c>
      <c r="M76" s="98">
        <f t="shared" si="12"/>
        <v>1890.0259866760337</v>
      </c>
      <c r="N76" s="6"/>
      <c r="O76" s="1"/>
      <c r="P76" s="1"/>
    </row>
    <row r="77" spans="1:16" ht="15">
      <c r="A77" s="88"/>
      <c r="B77" s="89" t="s">
        <v>75</v>
      </c>
      <c r="C77" s="97">
        <f t="shared" si="8"/>
        <v>2614.027230849669</v>
      </c>
      <c r="D77" s="97">
        <f t="shared" si="8"/>
        <v>3351.0228545499886</v>
      </c>
      <c r="E77" s="97">
        <f t="shared" si="8"/>
        <v>486.27430004342955</v>
      </c>
      <c r="F77" s="98">
        <f t="shared" si="8"/>
        <v>1177.7515390576664</v>
      </c>
      <c r="G77" s="99"/>
      <c r="H77" s="88"/>
      <c r="I77" s="89" t="s">
        <v>75</v>
      </c>
      <c r="J77" s="97">
        <f t="shared" si="9"/>
        <v>217.83560257080578</v>
      </c>
      <c r="K77" s="97">
        <f t="shared" si="10"/>
        <v>279.25190454583236</v>
      </c>
      <c r="L77" s="97">
        <f t="shared" si="11"/>
        <v>40.52285833695246</v>
      </c>
      <c r="M77" s="98">
        <f t="shared" si="12"/>
        <v>98.14596158813886</v>
      </c>
      <c r="N77" s="6"/>
      <c r="O77" s="1"/>
      <c r="P77" s="1"/>
    </row>
    <row r="78" spans="1:16" ht="15">
      <c r="A78" s="88" t="s">
        <v>66</v>
      </c>
      <c r="B78" s="89"/>
      <c r="C78" s="97">
        <f t="shared" si="8"/>
        <v>4357.491911602946</v>
      </c>
      <c r="D78" s="97">
        <f t="shared" si="8"/>
        <v>7308.569963200947</v>
      </c>
      <c r="E78" s="97">
        <f t="shared" si="8"/>
        <v>6518.84071889902</v>
      </c>
      <c r="F78" s="98">
        <f t="shared" si="8"/>
        <v>6474.140359519267</v>
      </c>
      <c r="G78" s="99"/>
      <c r="H78" s="88" t="s">
        <v>66</v>
      </c>
      <c r="I78" s="89"/>
      <c r="J78" s="97">
        <f t="shared" si="9"/>
        <v>363.1243259669122</v>
      </c>
      <c r="K78" s="97">
        <f t="shared" si="10"/>
        <v>609.0474969334123</v>
      </c>
      <c r="L78" s="97">
        <f t="shared" si="11"/>
        <v>543.2367265749184</v>
      </c>
      <c r="M78" s="98">
        <f t="shared" si="12"/>
        <v>539.5116966266056</v>
      </c>
      <c r="N78" s="5"/>
      <c r="O78" s="1"/>
      <c r="P78" s="1"/>
    </row>
    <row r="79" spans="1:16" ht="15.75">
      <c r="A79" s="101" t="s">
        <v>50</v>
      </c>
      <c r="B79" s="102"/>
      <c r="C79" s="77">
        <f t="shared" si="8"/>
        <v>167385.44897433958</v>
      </c>
      <c r="D79" s="77">
        <f t="shared" si="8"/>
        <v>204709.21840072135</v>
      </c>
      <c r="E79" s="77">
        <f t="shared" si="8"/>
        <v>64778.83796943989</v>
      </c>
      <c r="F79" s="78">
        <f t="shared" si="8"/>
        <v>98441.01450846004</v>
      </c>
      <c r="G79" s="70"/>
      <c r="H79" s="101" t="s">
        <v>50</v>
      </c>
      <c r="I79" s="102"/>
      <c r="J79" s="77">
        <f t="shared" si="9"/>
        <v>13948.787414528299</v>
      </c>
      <c r="K79" s="77">
        <f t="shared" si="10"/>
        <v>17059.101533393445</v>
      </c>
      <c r="L79" s="77">
        <f t="shared" si="11"/>
        <v>5398.236497453324</v>
      </c>
      <c r="M79" s="78">
        <f t="shared" si="12"/>
        <v>8203.417875705003</v>
      </c>
      <c r="N79" s="12"/>
      <c r="O79" s="1"/>
      <c r="P79" s="1"/>
    </row>
    <row r="80" spans="1:16" ht="15.75">
      <c r="A80" s="101" t="s">
        <v>1</v>
      </c>
      <c r="B80" s="102"/>
      <c r="C80" s="77">
        <v>12773</v>
      </c>
      <c r="D80" s="77">
        <v>26515</v>
      </c>
      <c r="E80" s="77">
        <v>109866</v>
      </c>
      <c r="F80" s="78">
        <v>149154</v>
      </c>
      <c r="G80" s="70"/>
      <c r="H80" s="75" t="s">
        <v>67</v>
      </c>
      <c r="I80" s="43"/>
      <c r="J80" s="44"/>
      <c r="K80" s="45"/>
      <c r="L80" s="45"/>
      <c r="M80" s="100" t="s">
        <v>87</v>
      </c>
      <c r="N80" s="12"/>
      <c r="O80" s="1"/>
      <c r="P80" s="1"/>
    </row>
    <row r="81" spans="1:16" ht="12.75">
      <c r="A81" s="74" t="s">
        <v>67</v>
      </c>
      <c r="B81" s="73"/>
      <c r="C81" s="65"/>
      <c r="D81" s="66"/>
      <c r="E81" s="66"/>
      <c r="F81" s="95" t="s">
        <v>87</v>
      </c>
      <c r="G81" s="70"/>
      <c r="H81" s="74"/>
      <c r="I81" s="73"/>
      <c r="J81" s="73"/>
      <c r="K81" s="73"/>
      <c r="L81" s="73"/>
      <c r="M81" s="76"/>
      <c r="N81" s="5"/>
      <c r="O81" s="1"/>
      <c r="P81" s="1"/>
    </row>
    <row r="82" spans="1:16" ht="12.75">
      <c r="A82" s="7"/>
      <c r="B82" s="7"/>
      <c r="C82" s="7"/>
      <c r="D82" s="7"/>
      <c r="E82" s="7"/>
      <c r="F82" s="7"/>
      <c r="G82" s="70"/>
      <c r="H82" s="7"/>
      <c r="I82" s="7"/>
      <c r="J82" s="7"/>
      <c r="K82" s="7"/>
      <c r="L82" s="7"/>
      <c r="M82" s="7"/>
      <c r="N82" s="5"/>
      <c r="O82" s="1"/>
      <c r="P82" s="1"/>
    </row>
  </sheetData>
  <sheetProtection/>
  <mergeCells count="28">
    <mergeCell ref="H30:M30"/>
    <mergeCell ref="L1:M1"/>
    <mergeCell ref="F5:F6"/>
    <mergeCell ref="C32:E32"/>
    <mergeCell ref="M5:M6"/>
    <mergeCell ref="J32:L32"/>
    <mergeCell ref="M32:M33"/>
    <mergeCell ref="A30:F30"/>
    <mergeCell ref="C58:E58"/>
    <mergeCell ref="F58:F59"/>
    <mergeCell ref="J58:L58"/>
    <mergeCell ref="M58:M59"/>
    <mergeCell ref="A3:F3"/>
    <mergeCell ref="H3:M3"/>
    <mergeCell ref="C5:E5"/>
    <mergeCell ref="F32:F33"/>
    <mergeCell ref="J5:L5"/>
    <mergeCell ref="E28:F28"/>
    <mergeCell ref="A79:B79"/>
    <mergeCell ref="A80:B80"/>
    <mergeCell ref="H79:I79"/>
    <mergeCell ref="H53:I53"/>
    <mergeCell ref="H26:I26"/>
    <mergeCell ref="A26:B26"/>
    <mergeCell ref="A27:B27"/>
    <mergeCell ref="A53:B53"/>
    <mergeCell ref="A56:F56"/>
    <mergeCell ref="H56:M5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5" r:id="rId1"/>
  <headerFooter alignWithMargins="0"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.8515625" style="113" customWidth="1"/>
    <col min="3" max="3" width="22.7109375" style="0" customWidth="1"/>
    <col min="4" max="6" width="14.57421875" style="0" customWidth="1"/>
    <col min="7" max="7" width="15.7109375" style="0" customWidth="1"/>
    <col min="8" max="8" width="4.28125" style="113" customWidth="1"/>
    <col min="10" max="10" width="22.28125" style="0" customWidth="1"/>
  </cols>
  <sheetData>
    <row r="1" spans="1:18" ht="19.5">
      <c r="A1" s="114"/>
      <c r="B1" s="60" t="s">
        <v>47</v>
      </c>
      <c r="C1" s="61"/>
      <c r="D1" s="61"/>
      <c r="E1" s="61"/>
      <c r="F1" s="61"/>
      <c r="G1" s="61"/>
      <c r="H1" s="61"/>
      <c r="I1" s="61"/>
      <c r="J1" s="112" t="s">
        <v>2</v>
      </c>
      <c r="K1" s="112"/>
      <c r="L1" s="112"/>
      <c r="M1" s="112"/>
      <c r="N1" s="168"/>
      <c r="O1" s="13"/>
      <c r="P1" s="13"/>
      <c r="Q1" s="13"/>
      <c r="R1" s="13"/>
    </row>
    <row r="2" spans="1:18" ht="12.75">
      <c r="A2" s="15"/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3"/>
      <c r="P2" s="13"/>
      <c r="Q2" s="13"/>
      <c r="R2" s="13"/>
    </row>
    <row r="3" spans="1:18" s="51" customFormat="1" ht="16.5" customHeight="1">
      <c r="A3" s="124"/>
      <c r="B3" s="103" t="s">
        <v>83</v>
      </c>
      <c r="C3" s="103"/>
      <c r="D3" s="103"/>
      <c r="E3" s="103"/>
      <c r="F3" s="103"/>
      <c r="G3" s="103"/>
      <c r="H3" s="124"/>
      <c r="I3" s="103" t="s">
        <v>90</v>
      </c>
      <c r="J3" s="103"/>
      <c r="K3" s="103"/>
      <c r="L3" s="103"/>
      <c r="M3" s="103"/>
      <c r="N3" s="103"/>
      <c r="O3" s="125"/>
      <c r="P3" s="125"/>
      <c r="Q3" s="125"/>
      <c r="R3" s="125"/>
    </row>
    <row r="4" spans="1:18" s="128" customFormat="1" ht="15">
      <c r="A4" s="126"/>
      <c r="B4" s="115"/>
      <c r="C4" s="115"/>
      <c r="D4" s="116"/>
      <c r="E4" s="116"/>
      <c r="F4" s="116"/>
      <c r="G4" s="116"/>
      <c r="H4" s="126"/>
      <c r="I4" s="115"/>
      <c r="J4" s="115"/>
      <c r="K4" s="116"/>
      <c r="L4" s="116"/>
      <c r="M4" s="116"/>
      <c r="N4" s="116"/>
      <c r="O4" s="127"/>
      <c r="P4" s="127"/>
      <c r="Q4" s="127"/>
      <c r="R4" s="127"/>
    </row>
    <row r="5" spans="1:18" s="128" customFormat="1" ht="15">
      <c r="A5" s="126"/>
      <c r="B5" s="142"/>
      <c r="C5" s="143"/>
      <c r="D5" s="144" t="s">
        <v>111</v>
      </c>
      <c r="E5" s="144"/>
      <c r="F5" s="144"/>
      <c r="G5" s="145" t="s">
        <v>50</v>
      </c>
      <c r="H5" s="126"/>
      <c r="I5" s="142"/>
      <c r="J5" s="143"/>
      <c r="K5" s="144" t="s">
        <v>111</v>
      </c>
      <c r="L5" s="144"/>
      <c r="M5" s="144"/>
      <c r="N5" s="145" t="s">
        <v>50</v>
      </c>
      <c r="O5" s="127"/>
      <c r="P5" s="127"/>
      <c r="Q5" s="127"/>
      <c r="R5" s="127"/>
    </row>
    <row r="6" spans="1:18" s="128" customFormat="1" ht="15">
      <c r="A6" s="126"/>
      <c r="B6" s="146" t="s">
        <v>51</v>
      </c>
      <c r="C6" s="117"/>
      <c r="D6" s="117" t="s">
        <v>4</v>
      </c>
      <c r="E6" s="117" t="s">
        <v>5</v>
      </c>
      <c r="F6" s="117" t="s">
        <v>13</v>
      </c>
      <c r="G6" s="147"/>
      <c r="H6" s="126"/>
      <c r="I6" s="146" t="s">
        <v>51</v>
      </c>
      <c r="J6" s="117"/>
      <c r="K6" s="129" t="s">
        <v>4</v>
      </c>
      <c r="L6" s="129" t="s">
        <v>5</v>
      </c>
      <c r="M6" s="129" t="s">
        <v>13</v>
      </c>
      <c r="N6" s="147"/>
      <c r="O6" s="127"/>
      <c r="P6" s="127"/>
      <c r="Q6" s="127"/>
      <c r="R6" s="127"/>
    </row>
    <row r="7" spans="1:18" s="128" customFormat="1" ht="15">
      <c r="A7" s="126"/>
      <c r="B7" s="88" t="s">
        <v>52</v>
      </c>
      <c r="C7" s="89"/>
      <c r="D7" s="154">
        <v>570131107.1883926</v>
      </c>
      <c r="E7" s="154">
        <v>1705052616.823394</v>
      </c>
      <c r="F7" s="154">
        <v>828744645.5705357</v>
      </c>
      <c r="G7" s="155">
        <v>3103928369.5823226</v>
      </c>
      <c r="H7" s="126"/>
      <c r="I7" s="88" t="s">
        <v>52</v>
      </c>
      <c r="J7" s="89"/>
      <c r="K7" s="118">
        <f>D7/D$26</f>
        <v>0.34542866176643927</v>
      </c>
      <c r="L7" s="118">
        <f>E7/E26</f>
        <v>0.21166597981031682</v>
      </c>
      <c r="M7" s="118">
        <f>F7/F26</f>
        <v>0.16651573214610843</v>
      </c>
      <c r="N7" s="160">
        <f>G7/G26</f>
        <v>0.21139791755266243</v>
      </c>
      <c r="O7" s="127"/>
      <c r="P7" s="127"/>
      <c r="Q7" s="127"/>
      <c r="R7" s="127"/>
    </row>
    <row r="8" spans="1:18" s="128" customFormat="1" ht="15">
      <c r="A8" s="126"/>
      <c r="B8" s="88"/>
      <c r="C8" s="89" t="s">
        <v>79</v>
      </c>
      <c r="D8" s="154">
        <v>249155592.6821428</v>
      </c>
      <c r="E8" s="154">
        <v>493117642.3392854</v>
      </c>
      <c r="F8" s="154">
        <v>324934569.1964287</v>
      </c>
      <c r="G8" s="155">
        <v>1067207804.2178569</v>
      </c>
      <c r="H8" s="126"/>
      <c r="I8" s="88"/>
      <c r="J8" s="89" t="s">
        <v>79</v>
      </c>
      <c r="K8" s="118">
        <f aca="true" t="shared" si="0" ref="K8:N11">D8/D$7</f>
        <v>0.4370145560217827</v>
      </c>
      <c r="L8" s="118">
        <f t="shared" si="0"/>
        <v>0.28920963345869666</v>
      </c>
      <c r="M8" s="118">
        <f t="shared" si="0"/>
        <v>0.3920804447221892</v>
      </c>
      <c r="N8" s="160">
        <f t="shared" si="0"/>
        <v>0.34382488161653835</v>
      </c>
      <c r="O8" s="127"/>
      <c r="P8" s="127"/>
      <c r="Q8" s="127"/>
      <c r="R8" s="127"/>
    </row>
    <row r="9" spans="1:18" s="128" customFormat="1" ht="15">
      <c r="A9" s="126"/>
      <c r="B9" s="88"/>
      <c r="C9" s="89" t="s">
        <v>53</v>
      </c>
      <c r="D9" s="154">
        <v>86440952.14642859</v>
      </c>
      <c r="E9" s="154">
        <v>100393297.45000002</v>
      </c>
      <c r="F9" s="154">
        <v>105433885.92142858</v>
      </c>
      <c r="G9" s="155">
        <v>292268135.51785713</v>
      </c>
      <c r="H9" s="126"/>
      <c r="I9" s="88"/>
      <c r="J9" s="89" t="s">
        <v>53</v>
      </c>
      <c r="K9" s="118">
        <f t="shared" si="0"/>
        <v>0.1516159196657643</v>
      </c>
      <c r="L9" s="118">
        <f t="shared" si="0"/>
        <v>0.05887988233292073</v>
      </c>
      <c r="M9" s="118">
        <f t="shared" si="0"/>
        <v>0.12722119712622015</v>
      </c>
      <c r="N9" s="160">
        <f t="shared" si="0"/>
        <v>0.09416072174281069</v>
      </c>
      <c r="O9" s="127"/>
      <c r="P9" s="127"/>
      <c r="Q9" s="127"/>
      <c r="R9" s="127"/>
    </row>
    <row r="10" spans="1:18" s="128" customFormat="1" ht="15">
      <c r="A10" s="126"/>
      <c r="B10" s="88"/>
      <c r="C10" s="89" t="s">
        <v>64</v>
      </c>
      <c r="D10" s="154">
        <v>132121482.46428573</v>
      </c>
      <c r="E10" s="154">
        <v>340147044.4107143</v>
      </c>
      <c r="F10" s="154">
        <v>101892507.83571428</v>
      </c>
      <c r="G10" s="155">
        <v>574161034.7107143</v>
      </c>
      <c r="H10" s="126"/>
      <c r="I10" s="88"/>
      <c r="J10" s="89" t="s">
        <v>64</v>
      </c>
      <c r="K10" s="118">
        <f t="shared" si="0"/>
        <v>0.23173877165875786</v>
      </c>
      <c r="L10" s="118">
        <f t="shared" si="0"/>
        <v>0.19949357635920165</v>
      </c>
      <c r="M10" s="118">
        <f t="shared" si="0"/>
        <v>0.12294801345662759</v>
      </c>
      <c r="N10" s="160">
        <f t="shared" si="0"/>
        <v>0.18497882887290207</v>
      </c>
      <c r="O10" s="127"/>
      <c r="P10" s="127"/>
      <c r="Q10" s="127"/>
      <c r="R10" s="127"/>
    </row>
    <row r="11" spans="1:18" s="128" customFormat="1" ht="15">
      <c r="A11" s="126"/>
      <c r="B11" s="88"/>
      <c r="C11" s="89" t="s">
        <v>82</v>
      </c>
      <c r="D11" s="154">
        <v>21342567.30714285</v>
      </c>
      <c r="E11" s="154">
        <v>86689691.04285713</v>
      </c>
      <c r="F11" s="154">
        <v>122025038.61428575</v>
      </c>
      <c r="G11" s="155">
        <v>230057296.96428573</v>
      </c>
      <c r="H11" s="126"/>
      <c r="I11" s="88"/>
      <c r="J11" s="89" t="s">
        <v>82</v>
      </c>
      <c r="K11" s="118">
        <f t="shared" si="0"/>
        <v>0.03743449013402187</v>
      </c>
      <c r="L11" s="118">
        <f t="shared" si="0"/>
        <v>0.05084282454835015</v>
      </c>
      <c r="M11" s="118">
        <f t="shared" si="0"/>
        <v>0.14724081689876817</v>
      </c>
      <c r="N11" s="160">
        <f t="shared" si="0"/>
        <v>0.0741181076273494</v>
      </c>
      <c r="O11" s="127"/>
      <c r="P11" s="127"/>
      <c r="Q11" s="127"/>
      <c r="R11" s="127"/>
    </row>
    <row r="12" spans="1:18" s="128" customFormat="1" ht="15">
      <c r="A12" s="126"/>
      <c r="B12" s="88" t="s">
        <v>54</v>
      </c>
      <c r="C12" s="92"/>
      <c r="D12" s="156">
        <v>623930154.6991076</v>
      </c>
      <c r="E12" s="156">
        <v>2445660801.88737</v>
      </c>
      <c r="F12" s="156">
        <v>2510872064.603617</v>
      </c>
      <c r="G12" s="157">
        <v>5580463021.190095</v>
      </c>
      <c r="H12" s="126"/>
      <c r="I12" s="88" t="s">
        <v>54</v>
      </c>
      <c r="J12" s="92"/>
      <c r="K12" s="118">
        <f>D12/D$26</f>
        <v>0.378024204706696</v>
      </c>
      <c r="L12" s="118">
        <f>E12/E$26</f>
        <v>0.3036054047878065</v>
      </c>
      <c r="M12" s="118">
        <f>F12/F$26</f>
        <v>0.504497618654113</v>
      </c>
      <c r="N12" s="160">
        <f>G12/G$26</f>
        <v>0.3800662003736801</v>
      </c>
      <c r="O12" s="127"/>
      <c r="P12" s="127"/>
      <c r="Q12" s="127"/>
      <c r="R12" s="127"/>
    </row>
    <row r="13" spans="1:18" s="128" customFormat="1" ht="15">
      <c r="A13" s="126"/>
      <c r="B13" s="88"/>
      <c r="C13" s="89" t="s">
        <v>84</v>
      </c>
      <c r="D13" s="154">
        <v>30132131.785714284</v>
      </c>
      <c r="E13" s="154">
        <v>460367906.53571427</v>
      </c>
      <c r="F13" s="154">
        <v>376484553.18928576</v>
      </c>
      <c r="G13" s="155">
        <v>866984591.5107143</v>
      </c>
      <c r="H13" s="126"/>
      <c r="I13" s="88"/>
      <c r="J13" s="89" t="s">
        <v>84</v>
      </c>
      <c r="K13" s="118">
        <f>D13/D12</f>
        <v>0.04829407836562348</v>
      </c>
      <c r="L13" s="118">
        <f aca="true" t="shared" si="1" ref="L13:N16">E13/E$12</f>
        <v>0.18823865769956252</v>
      </c>
      <c r="M13" s="118">
        <f t="shared" si="1"/>
        <v>0.14994175071549098</v>
      </c>
      <c r="N13" s="160">
        <f t="shared" si="1"/>
        <v>0.1553606910786088</v>
      </c>
      <c r="O13" s="127"/>
      <c r="P13" s="127"/>
      <c r="Q13" s="127"/>
      <c r="R13" s="127"/>
    </row>
    <row r="14" spans="1:18" s="128" customFormat="1" ht="15">
      <c r="A14" s="126"/>
      <c r="B14" s="88"/>
      <c r="C14" s="89" t="s">
        <v>55</v>
      </c>
      <c r="D14" s="156">
        <v>82970595.49999999</v>
      </c>
      <c r="E14" s="156">
        <v>480290508.76357126</v>
      </c>
      <c r="F14" s="156">
        <v>1422383728.7907138</v>
      </c>
      <c r="G14" s="157">
        <v>1985644833.0542853</v>
      </c>
      <c r="H14" s="126"/>
      <c r="I14" s="88"/>
      <c r="J14" s="89" t="s">
        <v>55</v>
      </c>
      <c r="K14" s="118">
        <f>D14/D$12</f>
        <v>0.13298058264231968</v>
      </c>
      <c r="L14" s="118">
        <f t="shared" si="1"/>
        <v>0.19638475964979302</v>
      </c>
      <c r="M14" s="118">
        <f t="shared" si="1"/>
        <v>0.5664899254893979</v>
      </c>
      <c r="N14" s="160">
        <f t="shared" si="1"/>
        <v>0.3558208029538783</v>
      </c>
      <c r="O14" s="127"/>
      <c r="P14" s="127"/>
      <c r="Q14" s="127"/>
      <c r="R14" s="127"/>
    </row>
    <row r="15" spans="1:18" s="128" customFormat="1" ht="15">
      <c r="A15" s="126"/>
      <c r="B15" s="88"/>
      <c r="C15" s="89" t="s">
        <v>56</v>
      </c>
      <c r="D15" s="156">
        <v>393036278.25625</v>
      </c>
      <c r="E15" s="156">
        <v>935836433.5142848</v>
      </c>
      <c r="F15" s="156">
        <v>437723500.54625</v>
      </c>
      <c r="G15" s="157">
        <v>1766596212.3167849</v>
      </c>
      <c r="H15" s="126"/>
      <c r="I15" s="88"/>
      <c r="J15" s="89" t="s">
        <v>56</v>
      </c>
      <c r="K15" s="118">
        <f>D15/D$12</f>
        <v>0.6299363403036563</v>
      </c>
      <c r="L15" s="118">
        <f t="shared" si="1"/>
        <v>0.38265176953078667</v>
      </c>
      <c r="M15" s="118">
        <f t="shared" si="1"/>
        <v>0.17433126391302295</v>
      </c>
      <c r="N15" s="160">
        <f t="shared" si="1"/>
        <v>0.31656803487608076</v>
      </c>
      <c r="O15" s="127"/>
      <c r="P15" s="127"/>
      <c r="Q15" s="127"/>
      <c r="R15" s="127"/>
    </row>
    <row r="16" spans="1:18" s="128" customFormat="1" ht="15">
      <c r="A16" s="126"/>
      <c r="B16" s="88"/>
      <c r="C16" s="89" t="s">
        <v>57</v>
      </c>
      <c r="D16" s="154">
        <v>117105828.80714287</v>
      </c>
      <c r="E16" s="154">
        <v>563279817.073795</v>
      </c>
      <c r="F16" s="154">
        <v>253367364.61308187</v>
      </c>
      <c r="G16" s="155">
        <v>933753010.4940197</v>
      </c>
      <c r="H16" s="126"/>
      <c r="I16" s="88"/>
      <c r="J16" s="89" t="s">
        <v>57</v>
      </c>
      <c r="K16" s="118">
        <f>D16/D$12</f>
        <v>0.18769060595190745</v>
      </c>
      <c r="L16" s="118">
        <f t="shared" si="1"/>
        <v>0.23031804600175934</v>
      </c>
      <c r="M16" s="118">
        <f t="shared" si="1"/>
        <v>0.10090811403132167</v>
      </c>
      <c r="N16" s="160">
        <f t="shared" si="1"/>
        <v>0.16732536474991042</v>
      </c>
      <c r="O16" s="127"/>
      <c r="P16" s="127"/>
      <c r="Q16" s="127"/>
      <c r="R16" s="127"/>
    </row>
    <row r="17" spans="1:18" s="128" customFormat="1" ht="15">
      <c r="A17" s="126"/>
      <c r="B17" s="88" t="s">
        <v>58</v>
      </c>
      <c r="C17" s="92"/>
      <c r="D17" s="154">
        <v>141109120.44669646</v>
      </c>
      <c r="E17" s="154">
        <v>934115110.4510692</v>
      </c>
      <c r="F17" s="154">
        <v>684176820.9759631</v>
      </c>
      <c r="G17" s="155">
        <v>1649976523.8385754</v>
      </c>
      <c r="H17" s="126"/>
      <c r="I17" s="88" t="s">
        <v>58</v>
      </c>
      <c r="J17" s="92"/>
      <c r="K17" s="118">
        <f>D17/D$26</f>
        <v>0.08549460645871249</v>
      </c>
      <c r="L17" s="118">
        <f>E17/E$26</f>
        <v>0.11596145958100211</v>
      </c>
      <c r="M17" s="118">
        <f>F17/F$26</f>
        <v>0.1374684046179011</v>
      </c>
      <c r="N17" s="160">
        <f>G17/G$26</f>
        <v>0.11237424309414457</v>
      </c>
      <c r="O17" s="127"/>
      <c r="P17" s="127"/>
      <c r="Q17" s="127"/>
      <c r="R17" s="127"/>
    </row>
    <row r="18" spans="1:18" s="128" customFormat="1" ht="15">
      <c r="A18" s="126"/>
      <c r="B18" s="88"/>
      <c r="C18" s="89" t="s">
        <v>59</v>
      </c>
      <c r="D18" s="154">
        <v>18046783.61052857</v>
      </c>
      <c r="E18" s="154">
        <v>83472544.92454293</v>
      </c>
      <c r="F18" s="154">
        <v>222116822.8633215</v>
      </c>
      <c r="G18" s="155">
        <v>323636151.39839303</v>
      </c>
      <c r="H18" s="126"/>
      <c r="I18" s="88"/>
      <c r="J18" s="89" t="s">
        <v>59</v>
      </c>
      <c r="K18" s="118">
        <f aca="true" t="shared" si="2" ref="K18:N22">D18/D$17</f>
        <v>0.1278923967026333</v>
      </c>
      <c r="L18" s="118">
        <f t="shared" si="2"/>
        <v>0.08936001997038179</v>
      </c>
      <c r="M18" s="118">
        <f t="shared" si="2"/>
        <v>0.32464827227919935</v>
      </c>
      <c r="N18" s="160">
        <f t="shared" si="2"/>
        <v>0.19614591281909405</v>
      </c>
      <c r="O18" s="127"/>
      <c r="P18" s="127"/>
      <c r="Q18" s="127"/>
      <c r="R18" s="127"/>
    </row>
    <row r="19" spans="1:18" s="128" customFormat="1" ht="15">
      <c r="A19" s="126"/>
      <c r="B19" s="88"/>
      <c r="C19" s="89" t="s">
        <v>63</v>
      </c>
      <c r="D19" s="154">
        <v>69253807.9521429</v>
      </c>
      <c r="E19" s="154">
        <v>472869328.6358211</v>
      </c>
      <c r="F19" s="154">
        <v>177256663.84550714</v>
      </c>
      <c r="G19" s="155">
        <v>719379800.4334712</v>
      </c>
      <c r="H19" s="126"/>
      <c r="I19" s="88"/>
      <c r="J19" s="89" t="s">
        <v>63</v>
      </c>
      <c r="K19" s="118">
        <f t="shared" si="2"/>
        <v>0.4907819404792003</v>
      </c>
      <c r="L19" s="118">
        <f t="shared" si="2"/>
        <v>0.5062216886819014</v>
      </c>
      <c r="M19" s="118">
        <f t="shared" si="2"/>
        <v>0.2590801944921993</v>
      </c>
      <c r="N19" s="160">
        <f t="shared" si="2"/>
        <v>0.43599396115035355</v>
      </c>
      <c r="O19" s="127"/>
      <c r="P19" s="127"/>
      <c r="Q19" s="127"/>
      <c r="R19" s="127"/>
    </row>
    <row r="20" spans="1:18" s="128" customFormat="1" ht="15">
      <c r="A20" s="126"/>
      <c r="B20" s="88"/>
      <c r="C20" s="89" t="s">
        <v>60</v>
      </c>
      <c r="D20" s="154">
        <v>12937259.91736438</v>
      </c>
      <c r="E20" s="154">
        <v>132479760.05071425</v>
      </c>
      <c r="F20" s="154">
        <v>59919802.76904287</v>
      </c>
      <c r="G20" s="155">
        <v>205336822.73712152</v>
      </c>
      <c r="H20" s="126"/>
      <c r="I20" s="88"/>
      <c r="J20" s="89" t="s">
        <v>60</v>
      </c>
      <c r="K20" s="118">
        <f t="shared" si="2"/>
        <v>0.0916826628669363</v>
      </c>
      <c r="L20" s="118">
        <f t="shared" si="2"/>
        <v>0.14182380583346083</v>
      </c>
      <c r="M20" s="118">
        <f t="shared" si="2"/>
        <v>0.0875794106610753</v>
      </c>
      <c r="N20" s="160">
        <f t="shared" si="2"/>
        <v>0.1244483298825472</v>
      </c>
      <c r="O20" s="127"/>
      <c r="P20" s="127"/>
      <c r="Q20" s="127"/>
      <c r="R20" s="127"/>
    </row>
    <row r="21" spans="1:18" s="128" customFormat="1" ht="15">
      <c r="A21" s="126"/>
      <c r="B21" s="88"/>
      <c r="C21" s="89" t="s">
        <v>61</v>
      </c>
      <c r="D21" s="154">
        <v>6869297.979464284</v>
      </c>
      <c r="E21" s="154">
        <v>21296033.000892874</v>
      </c>
      <c r="F21" s="154">
        <v>22139265.321428567</v>
      </c>
      <c r="G21" s="155">
        <v>50304596.30178572</v>
      </c>
      <c r="H21" s="126"/>
      <c r="I21" s="88"/>
      <c r="J21" s="89" t="s">
        <v>61</v>
      </c>
      <c r="K21" s="118">
        <f t="shared" si="2"/>
        <v>0.04868075116419665</v>
      </c>
      <c r="L21" s="118">
        <f t="shared" si="2"/>
        <v>0.02279808212352904</v>
      </c>
      <c r="M21" s="118">
        <f t="shared" si="2"/>
        <v>0.03235898183432668</v>
      </c>
      <c r="N21" s="160">
        <f t="shared" si="2"/>
        <v>0.03048806790581176</v>
      </c>
      <c r="O21" s="127"/>
      <c r="P21" s="127"/>
      <c r="Q21" s="127"/>
      <c r="R21" s="127"/>
    </row>
    <row r="22" spans="1:18" s="128" customFormat="1" ht="15">
      <c r="A22" s="126"/>
      <c r="B22" s="88"/>
      <c r="C22" s="89" t="s">
        <v>76</v>
      </c>
      <c r="D22" s="154">
        <v>18817912.885714285</v>
      </c>
      <c r="E22" s="154">
        <v>98448808.05178595</v>
      </c>
      <c r="F22" s="154">
        <v>33070213.831485726</v>
      </c>
      <c r="G22" s="155">
        <v>150336934.76898596</v>
      </c>
      <c r="H22" s="126"/>
      <c r="I22" s="88"/>
      <c r="J22" s="89" t="s">
        <v>76</v>
      </c>
      <c r="K22" s="118">
        <f t="shared" si="2"/>
        <v>0.1333571694454909</v>
      </c>
      <c r="L22" s="118">
        <f t="shared" si="2"/>
        <v>0.10539258700594897</v>
      </c>
      <c r="M22" s="118">
        <f t="shared" si="2"/>
        <v>0.048335770545853626</v>
      </c>
      <c r="N22" s="160">
        <f t="shared" si="2"/>
        <v>0.09111459017564427</v>
      </c>
      <c r="O22" s="127"/>
      <c r="P22" s="127"/>
      <c r="Q22" s="127"/>
      <c r="R22" s="127"/>
    </row>
    <row r="23" spans="1:18" s="128" customFormat="1" ht="15">
      <c r="A23" s="126"/>
      <c r="B23" s="88" t="s">
        <v>62</v>
      </c>
      <c r="C23" s="92"/>
      <c r="D23" s="154">
        <v>238027997.92965728</v>
      </c>
      <c r="E23" s="154">
        <v>2464878912.0649304</v>
      </c>
      <c r="F23" s="154">
        <v>679952322.2055345</v>
      </c>
      <c r="G23" s="155">
        <v>3382859232.2001224</v>
      </c>
      <c r="H23" s="126"/>
      <c r="I23" s="88" t="s">
        <v>62</v>
      </c>
      <c r="J23" s="92"/>
      <c r="K23" s="118">
        <f>D23/D$26</f>
        <v>0.1442154124746208</v>
      </c>
      <c r="L23" s="118">
        <f>E23/E$26</f>
        <v>0.3059911494156846</v>
      </c>
      <c r="M23" s="118">
        <f>F23/F$26</f>
        <v>0.1366195961103976</v>
      </c>
      <c r="N23" s="160">
        <f>G23/G$26</f>
        <v>0.23039494212204875</v>
      </c>
      <c r="O23" s="127"/>
      <c r="P23" s="127"/>
      <c r="Q23" s="127"/>
      <c r="R23" s="127"/>
    </row>
    <row r="24" spans="1:18" s="128" customFormat="1" ht="15">
      <c r="A24" s="126"/>
      <c r="B24" s="88"/>
      <c r="C24" s="89" t="s">
        <v>75</v>
      </c>
      <c r="D24" s="154">
        <v>16513960.667857153</v>
      </c>
      <c r="E24" s="154">
        <v>130833893.40803574</v>
      </c>
      <c r="F24" s="154">
        <v>33692580.39142859</v>
      </c>
      <c r="G24" s="155">
        <v>181040434.4673215</v>
      </c>
      <c r="H24" s="126"/>
      <c r="I24" s="88"/>
      <c r="J24" s="89" t="s">
        <v>75</v>
      </c>
      <c r="K24" s="118">
        <f>D24/D23</f>
        <v>0.06937822781981054</v>
      </c>
      <c r="L24" s="118">
        <f>E24/E23</f>
        <v>0.05307923759160681</v>
      </c>
      <c r="M24" s="118">
        <f>F24/F23</f>
        <v>0.04955138660625689</v>
      </c>
      <c r="N24" s="160">
        <f>G24/G23</f>
        <v>0.05351698727043323</v>
      </c>
      <c r="O24" s="127"/>
      <c r="P24" s="127"/>
      <c r="Q24" s="127"/>
      <c r="R24" s="127"/>
    </row>
    <row r="25" spans="1:18" s="128" customFormat="1" ht="15">
      <c r="A25" s="126"/>
      <c r="B25" s="88" t="s">
        <v>66</v>
      </c>
      <c r="C25" s="89"/>
      <c r="D25" s="158">
        <v>77304806.91487908</v>
      </c>
      <c r="E25" s="158">
        <v>505685392.101326</v>
      </c>
      <c r="F25" s="158">
        <v>273229204.1323576</v>
      </c>
      <c r="G25" s="159">
        <v>965643931.1837139</v>
      </c>
      <c r="H25" s="126"/>
      <c r="I25" s="88" t="s">
        <v>66</v>
      </c>
      <c r="J25" s="89"/>
      <c r="K25" s="118">
        <f>D25/D$26</f>
        <v>0.046837114593531376</v>
      </c>
      <c r="L25" s="118">
        <f>E25/E$26</f>
        <v>0.06277600640519003</v>
      </c>
      <c r="M25" s="118">
        <f>F25/F$26</f>
        <v>0.0548986484714799</v>
      </c>
      <c r="N25" s="160">
        <f>G25/G$26</f>
        <v>0.06576669685746415</v>
      </c>
      <c r="O25" s="127"/>
      <c r="P25" s="127"/>
      <c r="Q25" s="127"/>
      <c r="R25" s="127"/>
    </row>
    <row r="26" spans="1:18" s="128" customFormat="1" ht="15.75">
      <c r="A26" s="126"/>
      <c r="B26" s="148" t="s">
        <v>50</v>
      </c>
      <c r="C26" s="77"/>
      <c r="D26" s="77">
        <v>1650503187.178733</v>
      </c>
      <c r="E26" s="77">
        <v>8055392833.328089</v>
      </c>
      <c r="F26" s="77">
        <v>4976975057.488008</v>
      </c>
      <c r="G26" s="78">
        <v>14682871077.99483</v>
      </c>
      <c r="H26" s="126"/>
      <c r="I26" s="161" t="s">
        <v>50</v>
      </c>
      <c r="J26" s="79"/>
      <c r="K26" s="79">
        <f>K7+K12+K17+K23+K25</f>
        <v>0.9999999999999999</v>
      </c>
      <c r="L26" s="79">
        <f>L7+L12+L17+L23+L25</f>
        <v>1.0000000000000002</v>
      </c>
      <c r="M26" s="79">
        <f>M7+M12+M17+M23+M25</f>
        <v>0.9999999999999999</v>
      </c>
      <c r="N26" s="162">
        <f>N7+N12+N17+N23+N25</f>
        <v>1</v>
      </c>
      <c r="O26" s="127"/>
      <c r="P26" s="127"/>
      <c r="Q26" s="127"/>
      <c r="R26" s="127"/>
    </row>
    <row r="27" spans="1:18" s="128" customFormat="1" ht="15.75">
      <c r="A27" s="126"/>
      <c r="B27" s="148" t="s">
        <v>0</v>
      </c>
      <c r="C27" s="77"/>
      <c r="D27" s="77">
        <v>7156</v>
      </c>
      <c r="E27" s="77">
        <v>14769</v>
      </c>
      <c r="F27" s="77">
        <v>45115</v>
      </c>
      <c r="G27" s="78">
        <v>67040</v>
      </c>
      <c r="H27" s="126"/>
      <c r="I27" s="163"/>
      <c r="J27" s="120"/>
      <c r="K27" s="121"/>
      <c r="L27" s="121"/>
      <c r="M27" s="121"/>
      <c r="N27" s="164"/>
      <c r="O27" s="130"/>
      <c r="P27" s="130"/>
      <c r="Q27" s="130"/>
      <c r="R27" s="130"/>
    </row>
    <row r="28" spans="1:18" s="140" customFormat="1" ht="12.75">
      <c r="A28" s="138"/>
      <c r="B28" s="149" t="s">
        <v>112</v>
      </c>
      <c r="C28" s="150"/>
      <c r="D28" s="151"/>
      <c r="E28" s="151"/>
      <c r="F28" s="152" t="s">
        <v>85</v>
      </c>
      <c r="G28" s="153"/>
      <c r="H28" s="138"/>
      <c r="I28" s="149" t="s">
        <v>112</v>
      </c>
      <c r="J28" s="150"/>
      <c r="K28" s="151"/>
      <c r="L28" s="151"/>
      <c r="M28" s="151"/>
      <c r="N28" s="95" t="s">
        <v>86</v>
      </c>
      <c r="O28" s="139"/>
      <c r="P28" s="139"/>
      <c r="Q28" s="139"/>
      <c r="R28" s="139"/>
    </row>
    <row r="29" spans="1:18" s="128" customFormat="1" ht="15">
      <c r="A29" s="126"/>
      <c r="B29" s="127"/>
      <c r="C29" s="127"/>
      <c r="D29" s="127"/>
      <c r="E29" s="127"/>
      <c r="F29" s="127"/>
      <c r="G29" s="131"/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8" s="134" customFormat="1" ht="16.5" customHeight="1">
      <c r="A30" s="132"/>
      <c r="B30" s="103" t="s">
        <v>69</v>
      </c>
      <c r="C30" s="103"/>
      <c r="D30" s="103"/>
      <c r="E30" s="103"/>
      <c r="F30" s="103"/>
      <c r="G30" s="103"/>
      <c r="H30" s="132"/>
      <c r="I30" s="103" t="s">
        <v>73</v>
      </c>
      <c r="J30" s="103"/>
      <c r="K30" s="103"/>
      <c r="L30" s="103"/>
      <c r="M30" s="103"/>
      <c r="N30" s="103"/>
      <c r="O30" s="133"/>
      <c r="P30" s="133"/>
      <c r="Q30" s="133"/>
      <c r="R30" s="133"/>
    </row>
    <row r="31" spans="1:18" s="128" customFormat="1" ht="15">
      <c r="A31" s="126"/>
      <c r="B31" s="115"/>
      <c r="C31" s="115"/>
      <c r="D31" s="116"/>
      <c r="E31" s="116"/>
      <c r="F31" s="116"/>
      <c r="G31" s="116"/>
      <c r="H31" s="126"/>
      <c r="I31" s="115"/>
      <c r="J31" s="115"/>
      <c r="K31" s="116"/>
      <c r="L31" s="116"/>
      <c r="M31" s="116"/>
      <c r="N31" s="116"/>
      <c r="O31" s="127"/>
      <c r="P31" s="127"/>
      <c r="Q31" s="127"/>
      <c r="R31" s="127"/>
    </row>
    <row r="32" spans="1:18" s="128" customFormat="1" ht="15">
      <c r="A32" s="126"/>
      <c r="B32" s="142"/>
      <c r="C32" s="143"/>
      <c r="D32" s="144" t="s">
        <v>111</v>
      </c>
      <c r="E32" s="144"/>
      <c r="F32" s="144"/>
      <c r="G32" s="145" t="s">
        <v>50</v>
      </c>
      <c r="H32" s="126"/>
      <c r="I32" s="142"/>
      <c r="J32" s="143"/>
      <c r="K32" s="144" t="s">
        <v>111</v>
      </c>
      <c r="L32" s="144"/>
      <c r="M32" s="144"/>
      <c r="N32" s="145" t="s">
        <v>50</v>
      </c>
      <c r="O32" s="127"/>
      <c r="P32" s="127"/>
      <c r="Q32" s="127"/>
      <c r="R32" s="127"/>
    </row>
    <row r="33" spans="1:18" s="128" customFormat="1" ht="15">
      <c r="A33" s="126"/>
      <c r="B33" s="146" t="s">
        <v>51</v>
      </c>
      <c r="C33" s="117"/>
      <c r="D33" s="117" t="s">
        <v>4</v>
      </c>
      <c r="E33" s="117" t="s">
        <v>5</v>
      </c>
      <c r="F33" s="117" t="s">
        <v>13</v>
      </c>
      <c r="G33" s="147"/>
      <c r="H33" s="126"/>
      <c r="I33" s="146" t="s">
        <v>51</v>
      </c>
      <c r="J33" s="117"/>
      <c r="K33" s="117" t="s">
        <v>4</v>
      </c>
      <c r="L33" s="117" t="s">
        <v>5</v>
      </c>
      <c r="M33" s="117" t="s">
        <v>13</v>
      </c>
      <c r="N33" s="147"/>
      <c r="O33" s="127"/>
      <c r="P33" s="127"/>
      <c r="Q33" s="127"/>
      <c r="R33" s="127"/>
    </row>
    <row r="34" spans="1:18" s="128" customFormat="1" ht="15">
      <c r="A34" s="126"/>
      <c r="B34" s="88" t="s">
        <v>52</v>
      </c>
      <c r="C34" s="89"/>
      <c r="D34" s="158">
        <f>D7/$D$27</f>
        <v>79671.75896987041</v>
      </c>
      <c r="E34" s="158">
        <f>E7/$E$27</f>
        <v>115448.0748069195</v>
      </c>
      <c r="F34" s="158">
        <f>F7/$F$27</f>
        <v>18369.603137992588</v>
      </c>
      <c r="G34" s="159">
        <f>G7/$G$27</f>
        <v>46299.64751763608</v>
      </c>
      <c r="H34" s="126"/>
      <c r="I34" s="88" t="s">
        <v>52</v>
      </c>
      <c r="J34" s="89"/>
      <c r="K34" s="158">
        <f>D34/12</f>
        <v>6639.313247489201</v>
      </c>
      <c r="L34" s="158">
        <f>E34/12</f>
        <v>9620.672900576625</v>
      </c>
      <c r="M34" s="158">
        <f>F34/12</f>
        <v>1530.8002614993823</v>
      </c>
      <c r="N34" s="159">
        <f>G34/12</f>
        <v>3858.3039598030064</v>
      </c>
      <c r="O34" s="127"/>
      <c r="P34" s="127"/>
      <c r="Q34" s="127"/>
      <c r="R34" s="127"/>
    </row>
    <row r="35" spans="1:18" s="128" customFormat="1" ht="15">
      <c r="A35" s="126"/>
      <c r="B35" s="88"/>
      <c r="C35" s="89" t="s">
        <v>79</v>
      </c>
      <c r="D35" s="158">
        <f aca="true" t="shared" si="3" ref="D35:D51">D8/$D$27</f>
        <v>34817.7183736924</v>
      </c>
      <c r="E35" s="158">
        <f aca="true" t="shared" si="4" ref="E35:E52">E8/$E$27</f>
        <v>33388.69539842138</v>
      </c>
      <c r="F35" s="158">
        <f aca="true" t="shared" si="5" ref="F35:F52">F8/$F$27</f>
        <v>7202.362167714257</v>
      </c>
      <c r="G35" s="159">
        <f aca="true" t="shared" si="6" ref="G35:G52">G8/$G$27</f>
        <v>15918.970826638677</v>
      </c>
      <c r="H35" s="126"/>
      <c r="I35" s="88"/>
      <c r="J35" s="89" t="s">
        <v>79</v>
      </c>
      <c r="K35" s="158">
        <f aca="true" t="shared" si="7" ref="K35:K53">D35/12</f>
        <v>2901.4765311410333</v>
      </c>
      <c r="L35" s="158">
        <f aca="true" t="shared" si="8" ref="L35:L53">E35/12</f>
        <v>2782.391283201782</v>
      </c>
      <c r="M35" s="158">
        <f aca="true" t="shared" si="9" ref="M35:M53">F35/12</f>
        <v>600.1968473095214</v>
      </c>
      <c r="N35" s="159">
        <f aca="true" t="shared" si="10" ref="N35:N53">G35/12</f>
        <v>1326.5809022198898</v>
      </c>
      <c r="O35" s="127"/>
      <c r="P35" s="127"/>
      <c r="Q35" s="127"/>
      <c r="R35" s="127"/>
    </row>
    <row r="36" spans="1:18" s="128" customFormat="1" ht="15">
      <c r="A36" s="126"/>
      <c r="B36" s="88"/>
      <c r="C36" s="89" t="s">
        <v>53</v>
      </c>
      <c r="D36" s="158">
        <f t="shared" si="3"/>
        <v>12079.507007606007</v>
      </c>
      <c r="E36" s="158">
        <f t="shared" si="4"/>
        <v>6797.56906019365</v>
      </c>
      <c r="F36" s="158">
        <f t="shared" si="5"/>
        <v>2337.0029019489875</v>
      </c>
      <c r="G36" s="159">
        <f t="shared" si="6"/>
        <v>4359.608226698347</v>
      </c>
      <c r="H36" s="126"/>
      <c r="I36" s="88"/>
      <c r="J36" s="89" t="s">
        <v>53</v>
      </c>
      <c r="K36" s="158">
        <f t="shared" si="7"/>
        <v>1006.6255839671672</v>
      </c>
      <c r="L36" s="158">
        <f t="shared" si="8"/>
        <v>566.4640883494709</v>
      </c>
      <c r="M36" s="158">
        <f t="shared" si="9"/>
        <v>194.75024182908228</v>
      </c>
      <c r="N36" s="159">
        <f t="shared" si="10"/>
        <v>363.30068555819554</v>
      </c>
      <c r="O36" s="127"/>
      <c r="P36" s="127"/>
      <c r="Q36" s="127"/>
      <c r="R36" s="127"/>
    </row>
    <row r="37" spans="1:18" s="128" customFormat="1" ht="15">
      <c r="A37" s="126"/>
      <c r="B37" s="88"/>
      <c r="C37" s="89" t="s">
        <v>64</v>
      </c>
      <c r="D37" s="158">
        <f t="shared" si="3"/>
        <v>18463.03555957039</v>
      </c>
      <c r="E37" s="158">
        <f t="shared" si="4"/>
        <v>23031.149327017018</v>
      </c>
      <c r="F37" s="158">
        <f t="shared" si="5"/>
        <v>2258.506213802821</v>
      </c>
      <c r="G37" s="159">
        <f t="shared" si="6"/>
        <v>8564.454575040489</v>
      </c>
      <c r="H37" s="126"/>
      <c r="I37" s="88"/>
      <c r="J37" s="89" t="s">
        <v>64</v>
      </c>
      <c r="K37" s="158">
        <f t="shared" si="7"/>
        <v>1538.586296630866</v>
      </c>
      <c r="L37" s="158">
        <f t="shared" si="8"/>
        <v>1919.2624439180847</v>
      </c>
      <c r="M37" s="158">
        <f t="shared" si="9"/>
        <v>188.2088511502351</v>
      </c>
      <c r="N37" s="159">
        <f t="shared" si="10"/>
        <v>713.7045479200407</v>
      </c>
      <c r="O37" s="127"/>
      <c r="P37" s="127"/>
      <c r="Q37" s="127"/>
      <c r="R37" s="127"/>
    </row>
    <row r="38" spans="1:18" s="128" customFormat="1" ht="15">
      <c r="A38" s="126"/>
      <c r="B38" s="88"/>
      <c r="C38" s="89" t="s">
        <v>82</v>
      </c>
      <c r="D38" s="158">
        <f t="shared" si="3"/>
        <v>2982.471675117782</v>
      </c>
      <c r="E38" s="158">
        <f t="shared" si="4"/>
        <v>5869.706211853011</v>
      </c>
      <c r="F38" s="158">
        <f t="shared" si="5"/>
        <v>2704.7553721442036</v>
      </c>
      <c r="G38" s="159">
        <f t="shared" si="6"/>
        <v>3431.642257820491</v>
      </c>
      <c r="H38" s="126"/>
      <c r="I38" s="88"/>
      <c r="J38" s="89" t="s">
        <v>82</v>
      </c>
      <c r="K38" s="158">
        <f t="shared" si="7"/>
        <v>248.53930625981516</v>
      </c>
      <c r="L38" s="158">
        <f t="shared" si="8"/>
        <v>489.14218432108424</v>
      </c>
      <c r="M38" s="158">
        <f t="shared" si="9"/>
        <v>225.39628101201697</v>
      </c>
      <c r="N38" s="159">
        <f t="shared" si="10"/>
        <v>285.9701881517076</v>
      </c>
      <c r="O38" s="127"/>
      <c r="P38" s="127"/>
      <c r="Q38" s="127"/>
      <c r="R38" s="127"/>
    </row>
    <row r="39" spans="1:18" s="128" customFormat="1" ht="15">
      <c r="A39" s="126"/>
      <c r="B39" s="88" t="s">
        <v>54</v>
      </c>
      <c r="C39" s="92"/>
      <c r="D39" s="158">
        <f t="shared" si="3"/>
        <v>87189.79243978586</v>
      </c>
      <c r="E39" s="158">
        <f t="shared" si="4"/>
        <v>165594.20420389803</v>
      </c>
      <c r="F39" s="158">
        <f t="shared" si="5"/>
        <v>55654.92773143339</v>
      </c>
      <c r="G39" s="159">
        <f t="shared" si="6"/>
        <v>83240.79685546084</v>
      </c>
      <c r="H39" s="126"/>
      <c r="I39" s="88" t="s">
        <v>54</v>
      </c>
      <c r="J39" s="92"/>
      <c r="K39" s="158">
        <f t="shared" si="7"/>
        <v>7265.816036648822</v>
      </c>
      <c r="L39" s="158">
        <f t="shared" si="8"/>
        <v>13799.517016991502</v>
      </c>
      <c r="M39" s="158">
        <f t="shared" si="9"/>
        <v>4637.910644286116</v>
      </c>
      <c r="N39" s="159">
        <f t="shared" si="10"/>
        <v>6936.733071288403</v>
      </c>
      <c r="O39" s="127"/>
      <c r="P39" s="127"/>
      <c r="Q39" s="127"/>
      <c r="R39" s="127"/>
    </row>
    <row r="40" spans="1:18" s="128" customFormat="1" ht="15">
      <c r="A40" s="126"/>
      <c r="B40" s="88"/>
      <c r="C40" s="89" t="s">
        <v>84</v>
      </c>
      <c r="D40" s="158">
        <f t="shared" si="3"/>
        <v>4210.750668769464</v>
      </c>
      <c r="E40" s="158">
        <f t="shared" si="4"/>
        <v>31171.23072216902</v>
      </c>
      <c r="F40" s="158">
        <f t="shared" si="5"/>
        <v>8344.997299995252</v>
      </c>
      <c r="G40" s="159">
        <f t="shared" si="6"/>
        <v>12932.347725398482</v>
      </c>
      <c r="H40" s="126"/>
      <c r="I40" s="88"/>
      <c r="J40" s="89" t="s">
        <v>84</v>
      </c>
      <c r="K40" s="158">
        <f t="shared" si="7"/>
        <v>350.895889064122</v>
      </c>
      <c r="L40" s="158">
        <f t="shared" si="8"/>
        <v>2597.602560180752</v>
      </c>
      <c r="M40" s="158">
        <f t="shared" si="9"/>
        <v>695.416441666271</v>
      </c>
      <c r="N40" s="159">
        <f t="shared" si="10"/>
        <v>1077.6956437832068</v>
      </c>
      <c r="O40" s="127"/>
      <c r="P40" s="127"/>
      <c r="Q40" s="127"/>
      <c r="R40" s="127"/>
    </row>
    <row r="41" spans="1:18" s="128" customFormat="1" ht="15">
      <c r="A41" s="126"/>
      <c r="B41" s="88"/>
      <c r="C41" s="89" t="s">
        <v>55</v>
      </c>
      <c r="D41" s="158">
        <f t="shared" si="3"/>
        <v>11594.549399105643</v>
      </c>
      <c r="E41" s="158">
        <f t="shared" si="4"/>
        <v>32520.17799198126</v>
      </c>
      <c r="F41" s="158">
        <f t="shared" si="5"/>
        <v>31527.955863697523</v>
      </c>
      <c r="G41" s="159">
        <f t="shared" si="6"/>
        <v>29618.807175630747</v>
      </c>
      <c r="H41" s="126"/>
      <c r="I41" s="88"/>
      <c r="J41" s="89" t="s">
        <v>55</v>
      </c>
      <c r="K41" s="158">
        <f t="shared" si="7"/>
        <v>966.2124499254702</v>
      </c>
      <c r="L41" s="158">
        <f t="shared" si="8"/>
        <v>2710.014832665105</v>
      </c>
      <c r="M41" s="158">
        <f t="shared" si="9"/>
        <v>2627.329655308127</v>
      </c>
      <c r="N41" s="159">
        <f t="shared" si="10"/>
        <v>2468.2339313025623</v>
      </c>
      <c r="O41" s="127"/>
      <c r="P41" s="127"/>
      <c r="Q41" s="127"/>
      <c r="R41" s="127"/>
    </row>
    <row r="42" spans="1:18" s="128" customFormat="1" ht="15">
      <c r="A42" s="126"/>
      <c r="B42" s="88"/>
      <c r="C42" s="89" t="s">
        <v>56</v>
      </c>
      <c r="D42" s="158">
        <f t="shared" si="3"/>
        <v>54924.01876135411</v>
      </c>
      <c r="E42" s="158">
        <f t="shared" si="4"/>
        <v>63364.91526266401</v>
      </c>
      <c r="F42" s="158">
        <f t="shared" si="5"/>
        <v>9702.393894408733</v>
      </c>
      <c r="G42" s="159">
        <f t="shared" si="6"/>
        <v>26351.37548205228</v>
      </c>
      <c r="H42" s="126"/>
      <c r="I42" s="88"/>
      <c r="J42" s="89" t="s">
        <v>56</v>
      </c>
      <c r="K42" s="158">
        <f t="shared" si="7"/>
        <v>4577.001563446176</v>
      </c>
      <c r="L42" s="158">
        <f t="shared" si="8"/>
        <v>5280.409605222001</v>
      </c>
      <c r="M42" s="158">
        <f t="shared" si="9"/>
        <v>808.5328245340611</v>
      </c>
      <c r="N42" s="159">
        <f t="shared" si="10"/>
        <v>2195.94795683769</v>
      </c>
      <c r="O42" s="127"/>
      <c r="P42" s="127"/>
      <c r="Q42" s="127"/>
      <c r="R42" s="127"/>
    </row>
    <row r="43" spans="1:18" s="128" customFormat="1" ht="15">
      <c r="A43" s="126"/>
      <c r="B43" s="88"/>
      <c r="C43" s="89" t="s">
        <v>57</v>
      </c>
      <c r="D43" s="158">
        <f t="shared" si="3"/>
        <v>16364.704975844448</v>
      </c>
      <c r="E43" s="158">
        <f t="shared" si="4"/>
        <v>38139.333541458116</v>
      </c>
      <c r="F43" s="158">
        <f t="shared" si="5"/>
        <v>5616.033793928446</v>
      </c>
      <c r="G43" s="159">
        <f t="shared" si="6"/>
        <v>13928.296695913183</v>
      </c>
      <c r="H43" s="126"/>
      <c r="I43" s="88"/>
      <c r="J43" s="89" t="s">
        <v>57</v>
      </c>
      <c r="K43" s="158">
        <f t="shared" si="7"/>
        <v>1363.725414653704</v>
      </c>
      <c r="L43" s="158">
        <f t="shared" si="8"/>
        <v>3178.27779512151</v>
      </c>
      <c r="M43" s="158">
        <f t="shared" si="9"/>
        <v>468.00281616070384</v>
      </c>
      <c r="N43" s="159">
        <f t="shared" si="10"/>
        <v>1160.6913913260985</v>
      </c>
      <c r="O43" s="127"/>
      <c r="P43" s="127"/>
      <c r="Q43" s="127"/>
      <c r="R43" s="127"/>
    </row>
    <row r="44" spans="1:18" s="128" customFormat="1" ht="15">
      <c r="A44" s="126"/>
      <c r="B44" s="88" t="s">
        <v>58</v>
      </c>
      <c r="C44" s="92"/>
      <c r="D44" s="158">
        <f t="shared" si="3"/>
        <v>19718.99391373623</v>
      </c>
      <c r="E44" s="158">
        <f t="shared" si="4"/>
        <v>63248.36552583582</v>
      </c>
      <c r="F44" s="158">
        <f t="shared" si="5"/>
        <v>15165.173910583246</v>
      </c>
      <c r="G44" s="159">
        <f t="shared" si="6"/>
        <v>24611.82165630333</v>
      </c>
      <c r="H44" s="126"/>
      <c r="I44" s="88" t="s">
        <v>58</v>
      </c>
      <c r="J44" s="92"/>
      <c r="K44" s="158">
        <f t="shared" si="7"/>
        <v>1643.2494928113526</v>
      </c>
      <c r="L44" s="158">
        <f t="shared" si="8"/>
        <v>5270.697127152985</v>
      </c>
      <c r="M44" s="158">
        <f t="shared" si="9"/>
        <v>1263.7644925486038</v>
      </c>
      <c r="N44" s="159">
        <f t="shared" si="10"/>
        <v>2050.9851380252776</v>
      </c>
      <c r="O44" s="127"/>
      <c r="P44" s="127"/>
      <c r="Q44" s="127"/>
      <c r="R44" s="127"/>
    </row>
    <row r="45" spans="1:18" s="128" customFormat="1" ht="15">
      <c r="A45" s="126"/>
      <c r="B45" s="88"/>
      <c r="C45" s="89" t="s">
        <v>59</v>
      </c>
      <c r="D45" s="158">
        <f t="shared" si="3"/>
        <v>2521.909392192366</v>
      </c>
      <c r="E45" s="158">
        <f t="shared" si="4"/>
        <v>5651.875206482696</v>
      </c>
      <c r="F45" s="158">
        <f t="shared" si="5"/>
        <v>4923.34750888444</v>
      </c>
      <c r="G45" s="159">
        <f t="shared" si="6"/>
        <v>4827.508224916364</v>
      </c>
      <c r="H45" s="126"/>
      <c r="I45" s="88"/>
      <c r="J45" s="89" t="s">
        <v>59</v>
      </c>
      <c r="K45" s="158">
        <f t="shared" si="7"/>
        <v>210.15911601603048</v>
      </c>
      <c r="L45" s="158">
        <f t="shared" si="8"/>
        <v>470.98960054022467</v>
      </c>
      <c r="M45" s="158">
        <f t="shared" si="9"/>
        <v>410.27895907370333</v>
      </c>
      <c r="N45" s="159">
        <f t="shared" si="10"/>
        <v>402.29235207636367</v>
      </c>
      <c r="O45" s="127"/>
      <c r="P45" s="127"/>
      <c r="Q45" s="127"/>
      <c r="R45" s="127"/>
    </row>
    <row r="46" spans="1:18" s="128" customFormat="1" ht="15">
      <c r="A46" s="126"/>
      <c r="B46" s="88"/>
      <c r="C46" s="89" t="s">
        <v>63</v>
      </c>
      <c r="D46" s="158">
        <f t="shared" si="3"/>
        <v>9677.726097281007</v>
      </c>
      <c r="E46" s="158">
        <f t="shared" si="4"/>
        <v>32017.694402858764</v>
      </c>
      <c r="F46" s="158">
        <f t="shared" si="5"/>
        <v>3928.996206261934</v>
      </c>
      <c r="G46" s="159">
        <f t="shared" si="6"/>
        <v>10730.605615057744</v>
      </c>
      <c r="H46" s="126"/>
      <c r="I46" s="88"/>
      <c r="J46" s="89" t="s">
        <v>63</v>
      </c>
      <c r="K46" s="158">
        <f t="shared" si="7"/>
        <v>806.4771747734172</v>
      </c>
      <c r="L46" s="158">
        <f t="shared" si="8"/>
        <v>2668.1412002382303</v>
      </c>
      <c r="M46" s="158">
        <f t="shared" si="9"/>
        <v>327.41635052182784</v>
      </c>
      <c r="N46" s="159">
        <f t="shared" si="10"/>
        <v>894.2171345881453</v>
      </c>
      <c r="O46" s="127"/>
      <c r="P46" s="127"/>
      <c r="Q46" s="127"/>
      <c r="R46" s="127"/>
    </row>
    <row r="47" spans="1:18" s="128" customFormat="1" ht="15">
      <c r="A47" s="126"/>
      <c r="B47" s="88"/>
      <c r="C47" s="89" t="s">
        <v>60</v>
      </c>
      <c r="D47" s="158">
        <f t="shared" si="3"/>
        <v>1807.8898710682474</v>
      </c>
      <c r="E47" s="158">
        <f t="shared" si="4"/>
        <v>8970.123911619896</v>
      </c>
      <c r="F47" s="158">
        <f t="shared" si="5"/>
        <v>1328.1569936615954</v>
      </c>
      <c r="G47" s="159">
        <f t="shared" si="6"/>
        <v>3062.900100494056</v>
      </c>
      <c r="H47" s="126"/>
      <c r="I47" s="88"/>
      <c r="J47" s="89" t="s">
        <v>60</v>
      </c>
      <c r="K47" s="158">
        <f t="shared" si="7"/>
        <v>150.6574892556873</v>
      </c>
      <c r="L47" s="158">
        <f t="shared" si="8"/>
        <v>747.5103259683247</v>
      </c>
      <c r="M47" s="158">
        <f t="shared" si="9"/>
        <v>110.67974947179961</v>
      </c>
      <c r="N47" s="159">
        <f t="shared" si="10"/>
        <v>255.24167504117133</v>
      </c>
      <c r="O47" s="127"/>
      <c r="P47" s="127"/>
      <c r="Q47" s="127"/>
      <c r="R47" s="127"/>
    </row>
    <row r="48" spans="1:18" s="128" customFormat="1" ht="15">
      <c r="A48" s="126"/>
      <c r="B48" s="88"/>
      <c r="C48" s="89" t="s">
        <v>61</v>
      </c>
      <c r="D48" s="158">
        <f t="shared" si="3"/>
        <v>959.9354359229017</v>
      </c>
      <c r="E48" s="158">
        <f t="shared" si="4"/>
        <v>1441.9414314369878</v>
      </c>
      <c r="F48" s="158">
        <f t="shared" si="5"/>
        <v>490.72958708696814</v>
      </c>
      <c r="G48" s="159">
        <f t="shared" si="6"/>
        <v>750.3668899431044</v>
      </c>
      <c r="H48" s="126"/>
      <c r="I48" s="88"/>
      <c r="J48" s="89" t="s">
        <v>61</v>
      </c>
      <c r="K48" s="158">
        <f t="shared" si="7"/>
        <v>79.99461966024181</v>
      </c>
      <c r="L48" s="158">
        <f t="shared" si="8"/>
        <v>120.16178595308232</v>
      </c>
      <c r="M48" s="158">
        <f t="shared" si="9"/>
        <v>40.89413225724734</v>
      </c>
      <c r="N48" s="159">
        <f t="shared" si="10"/>
        <v>62.530574161925365</v>
      </c>
      <c r="O48" s="127"/>
      <c r="P48" s="127"/>
      <c r="Q48" s="127"/>
      <c r="R48" s="127"/>
    </row>
    <row r="49" spans="1:18" s="128" customFormat="1" ht="15">
      <c r="A49" s="126"/>
      <c r="B49" s="88"/>
      <c r="C49" s="89" t="s">
        <v>76</v>
      </c>
      <c r="D49" s="158">
        <f t="shared" si="3"/>
        <v>2629.6692126487264</v>
      </c>
      <c r="E49" s="158">
        <f t="shared" si="4"/>
        <v>6665.908866665715</v>
      </c>
      <c r="F49" s="158">
        <f t="shared" si="5"/>
        <v>733.0203664299174</v>
      </c>
      <c r="G49" s="159">
        <f t="shared" si="6"/>
        <v>2242.4960436901247</v>
      </c>
      <c r="H49" s="126"/>
      <c r="I49" s="88"/>
      <c r="J49" s="89" t="s">
        <v>76</v>
      </c>
      <c r="K49" s="158">
        <f t="shared" si="7"/>
        <v>219.13910105406055</v>
      </c>
      <c r="L49" s="158">
        <f t="shared" si="8"/>
        <v>555.4924055554762</v>
      </c>
      <c r="M49" s="158">
        <f t="shared" si="9"/>
        <v>61.085030535826455</v>
      </c>
      <c r="N49" s="159">
        <f t="shared" si="10"/>
        <v>186.8746703075104</v>
      </c>
      <c r="O49" s="127"/>
      <c r="P49" s="127"/>
      <c r="Q49" s="127"/>
      <c r="R49" s="127"/>
    </row>
    <row r="50" spans="1:18" s="128" customFormat="1" ht="15">
      <c r="A50" s="126"/>
      <c r="B50" s="88" t="s">
        <v>62</v>
      </c>
      <c r="C50" s="92"/>
      <c r="D50" s="158">
        <f t="shared" si="3"/>
        <v>33262.71631213769</v>
      </c>
      <c r="E50" s="158">
        <f t="shared" si="4"/>
        <v>166895.45074581425</v>
      </c>
      <c r="F50" s="158">
        <f t="shared" si="5"/>
        <v>15071.535458395976</v>
      </c>
      <c r="G50" s="159">
        <f t="shared" si="6"/>
        <v>50460.31074284192</v>
      </c>
      <c r="H50" s="126"/>
      <c r="I50" s="88" t="s">
        <v>62</v>
      </c>
      <c r="J50" s="92"/>
      <c r="K50" s="158">
        <f t="shared" si="7"/>
        <v>2771.893026011474</v>
      </c>
      <c r="L50" s="158">
        <f t="shared" si="8"/>
        <v>13907.954228817855</v>
      </c>
      <c r="M50" s="158">
        <f t="shared" si="9"/>
        <v>1255.9612881996648</v>
      </c>
      <c r="N50" s="159">
        <f t="shared" si="10"/>
        <v>4205.025895236827</v>
      </c>
      <c r="O50" s="127"/>
      <c r="P50" s="127"/>
      <c r="Q50" s="127"/>
      <c r="R50" s="127"/>
    </row>
    <row r="51" spans="1:18" s="128" customFormat="1" ht="15">
      <c r="A51" s="126"/>
      <c r="B51" s="88"/>
      <c r="C51" s="89" t="s">
        <v>75</v>
      </c>
      <c r="D51" s="158">
        <f t="shared" si="3"/>
        <v>2307.7083102092165</v>
      </c>
      <c r="E51" s="158">
        <f t="shared" si="4"/>
        <v>8858.683283095384</v>
      </c>
      <c r="F51" s="158">
        <f t="shared" si="5"/>
        <v>746.8154802488882</v>
      </c>
      <c r="G51" s="159">
        <f t="shared" si="6"/>
        <v>2700.4838076867763</v>
      </c>
      <c r="H51" s="126"/>
      <c r="I51" s="88"/>
      <c r="J51" s="89" t="s">
        <v>75</v>
      </c>
      <c r="K51" s="158">
        <f t="shared" si="7"/>
        <v>192.30902585076805</v>
      </c>
      <c r="L51" s="158">
        <f t="shared" si="8"/>
        <v>738.2236069246154</v>
      </c>
      <c r="M51" s="158">
        <f t="shared" si="9"/>
        <v>62.23462335407402</v>
      </c>
      <c r="N51" s="159">
        <f t="shared" si="10"/>
        <v>225.04031730723136</v>
      </c>
      <c r="O51" s="127"/>
      <c r="P51" s="127"/>
      <c r="Q51" s="127"/>
      <c r="R51" s="127"/>
    </row>
    <row r="52" spans="1:18" s="128" customFormat="1" ht="15">
      <c r="A52" s="126"/>
      <c r="B52" s="88" t="s">
        <v>66</v>
      </c>
      <c r="C52" s="89"/>
      <c r="D52" s="158">
        <f>D25/$D$27</f>
        <v>10802.79582376734</v>
      </c>
      <c r="E52" s="158">
        <f t="shared" si="4"/>
        <v>34239.65008472652</v>
      </c>
      <c r="F52" s="158">
        <f t="shared" si="5"/>
        <v>6056.282924356812</v>
      </c>
      <c r="G52" s="159">
        <f t="shared" si="6"/>
        <v>14403.996586869242</v>
      </c>
      <c r="H52" s="126"/>
      <c r="I52" s="88" t="s">
        <v>66</v>
      </c>
      <c r="J52" s="89"/>
      <c r="K52" s="158">
        <f t="shared" si="7"/>
        <v>900.2329853139449</v>
      </c>
      <c r="L52" s="158">
        <f t="shared" si="8"/>
        <v>2853.30417372721</v>
      </c>
      <c r="M52" s="158">
        <f t="shared" si="9"/>
        <v>504.690243696401</v>
      </c>
      <c r="N52" s="159">
        <f t="shared" si="10"/>
        <v>1200.33304890577</v>
      </c>
      <c r="O52" s="127"/>
      <c r="P52" s="127"/>
      <c r="Q52" s="127"/>
      <c r="R52" s="127"/>
    </row>
    <row r="53" spans="1:18" s="128" customFormat="1" ht="15.75">
      <c r="A53" s="126"/>
      <c r="B53" s="148" t="s">
        <v>50</v>
      </c>
      <c r="C53" s="77"/>
      <c r="D53" s="77">
        <f>D26/D27</f>
        <v>230646.05745929753</v>
      </c>
      <c r="E53" s="77">
        <f>E26/E27</f>
        <v>545425.7453671941</v>
      </c>
      <c r="F53" s="77">
        <f>F26/F27</f>
        <v>110317.523162762</v>
      </c>
      <c r="G53" s="78">
        <f>G26/G27</f>
        <v>219016.5733591114</v>
      </c>
      <c r="H53" s="122"/>
      <c r="I53" s="148" t="s">
        <v>50</v>
      </c>
      <c r="J53" s="77"/>
      <c r="K53" s="77">
        <f t="shared" si="7"/>
        <v>19220.504788274793</v>
      </c>
      <c r="L53" s="77">
        <f t="shared" si="8"/>
        <v>45452.14544726617</v>
      </c>
      <c r="M53" s="77">
        <f t="shared" si="9"/>
        <v>9193.126930230166</v>
      </c>
      <c r="N53" s="78">
        <f t="shared" si="10"/>
        <v>18251.381113259285</v>
      </c>
      <c r="O53" s="130"/>
      <c r="P53" s="130"/>
      <c r="Q53" s="130"/>
      <c r="R53" s="130"/>
    </row>
    <row r="54" spans="1:18" s="140" customFormat="1" ht="12.75">
      <c r="A54" s="138"/>
      <c r="B54" s="149" t="s">
        <v>112</v>
      </c>
      <c r="C54" s="150"/>
      <c r="D54" s="151"/>
      <c r="E54" s="151"/>
      <c r="F54" s="151"/>
      <c r="G54" s="95" t="s">
        <v>87</v>
      </c>
      <c r="H54" s="141"/>
      <c r="I54" s="165" t="s">
        <v>67</v>
      </c>
      <c r="J54" s="166"/>
      <c r="K54" s="151"/>
      <c r="L54" s="151"/>
      <c r="M54" s="151"/>
      <c r="N54" s="95" t="s">
        <v>87</v>
      </c>
      <c r="O54" s="139"/>
      <c r="P54" s="139"/>
      <c r="Q54" s="139"/>
      <c r="R54" s="139"/>
    </row>
    <row r="55" spans="1:18" s="128" customFormat="1" ht="15">
      <c r="A55" s="126"/>
      <c r="B55" s="127"/>
      <c r="C55" s="127"/>
      <c r="D55" s="126"/>
      <c r="E55" s="126"/>
      <c r="F55" s="126"/>
      <c r="G55" s="127"/>
      <c r="H55" s="122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  <row r="56" spans="1:18" s="134" customFormat="1" ht="16.5" customHeight="1">
      <c r="A56" s="132"/>
      <c r="B56" s="103" t="s">
        <v>70</v>
      </c>
      <c r="C56" s="103"/>
      <c r="D56" s="103"/>
      <c r="E56" s="103"/>
      <c r="F56" s="103"/>
      <c r="G56" s="103"/>
      <c r="H56" s="132"/>
      <c r="I56" s="103" t="s">
        <v>71</v>
      </c>
      <c r="J56" s="103"/>
      <c r="K56" s="103"/>
      <c r="L56" s="103"/>
      <c r="M56" s="103"/>
      <c r="N56" s="103"/>
      <c r="O56" s="133"/>
      <c r="P56" s="133"/>
      <c r="Q56" s="133"/>
      <c r="R56" s="133"/>
    </row>
    <row r="57" spans="1:18" s="128" customFormat="1" ht="15">
      <c r="A57" s="126"/>
      <c r="B57" s="115"/>
      <c r="C57" s="115"/>
      <c r="D57" s="116"/>
      <c r="E57" s="116"/>
      <c r="F57" s="116"/>
      <c r="G57" s="116"/>
      <c r="H57" s="126"/>
      <c r="I57" s="115"/>
      <c r="J57" s="115"/>
      <c r="K57" s="116"/>
      <c r="L57" s="116"/>
      <c r="M57" s="116"/>
      <c r="N57" s="116"/>
      <c r="O57" s="127"/>
      <c r="P57" s="127"/>
      <c r="Q57" s="127"/>
      <c r="R57" s="127"/>
    </row>
    <row r="58" spans="1:18" s="128" customFormat="1" ht="15">
      <c r="A58" s="126"/>
      <c r="B58" s="142"/>
      <c r="C58" s="143"/>
      <c r="D58" s="144" t="s">
        <v>111</v>
      </c>
      <c r="E58" s="144"/>
      <c r="F58" s="144"/>
      <c r="G58" s="145" t="s">
        <v>50</v>
      </c>
      <c r="H58" s="126"/>
      <c r="I58" s="142"/>
      <c r="J58" s="143"/>
      <c r="K58" s="144" t="s">
        <v>111</v>
      </c>
      <c r="L58" s="144"/>
      <c r="M58" s="144"/>
      <c r="N58" s="145" t="s">
        <v>50</v>
      </c>
      <c r="O58" s="127"/>
      <c r="P58" s="127"/>
      <c r="Q58" s="127"/>
      <c r="R58" s="127"/>
    </row>
    <row r="59" spans="1:18" s="128" customFormat="1" ht="15">
      <c r="A59" s="126"/>
      <c r="B59" s="146" t="s">
        <v>51</v>
      </c>
      <c r="C59" s="117"/>
      <c r="D59" s="117" t="s">
        <v>4</v>
      </c>
      <c r="E59" s="117" t="s">
        <v>5</v>
      </c>
      <c r="F59" s="117" t="s">
        <v>13</v>
      </c>
      <c r="G59" s="147"/>
      <c r="H59" s="126"/>
      <c r="I59" s="146" t="s">
        <v>51</v>
      </c>
      <c r="J59" s="117"/>
      <c r="K59" s="117" t="s">
        <v>4</v>
      </c>
      <c r="L59" s="117" t="s">
        <v>5</v>
      </c>
      <c r="M59" s="117" t="s">
        <v>13</v>
      </c>
      <c r="N59" s="147"/>
      <c r="O59" s="127"/>
      <c r="P59" s="127"/>
      <c r="Q59" s="127"/>
      <c r="R59" s="127"/>
    </row>
    <row r="60" spans="1:18" s="128" customFormat="1" ht="15">
      <c r="A60" s="126"/>
      <c r="B60" s="88" t="s">
        <v>52</v>
      </c>
      <c r="C60" s="89"/>
      <c r="D60" s="122">
        <f aca="true" t="shared" si="11" ref="D60:G79">D7/D$80</f>
        <v>38723.840738191444</v>
      </c>
      <c r="E60" s="122">
        <f t="shared" si="11"/>
        <v>45003.63229665569</v>
      </c>
      <c r="F60" s="122">
        <f t="shared" si="11"/>
        <v>8584.113415339489</v>
      </c>
      <c r="G60" s="167">
        <f t="shared" si="11"/>
        <v>20810.225468859855</v>
      </c>
      <c r="H60" s="126"/>
      <c r="I60" s="88" t="s">
        <v>52</v>
      </c>
      <c r="J60" s="89"/>
      <c r="K60" s="158">
        <f>D60/12</f>
        <v>3226.9867281826205</v>
      </c>
      <c r="L60" s="158">
        <f>E60/12</f>
        <v>3750.3026913879744</v>
      </c>
      <c r="M60" s="158">
        <f>F60/12</f>
        <v>715.3427846116241</v>
      </c>
      <c r="N60" s="159">
        <f>G60/12</f>
        <v>1734.1854557383213</v>
      </c>
      <c r="O60" s="127"/>
      <c r="P60" s="127"/>
      <c r="Q60" s="127"/>
      <c r="R60" s="127"/>
    </row>
    <row r="61" spans="1:18" s="128" customFormat="1" ht="15">
      <c r="A61" s="126"/>
      <c r="B61" s="88"/>
      <c r="C61" s="89" t="s">
        <v>79</v>
      </c>
      <c r="D61" s="122">
        <f t="shared" si="11"/>
        <v>16922.882067658957</v>
      </c>
      <c r="E61" s="122">
        <f t="shared" si="11"/>
        <v>13015.484000825754</v>
      </c>
      <c r="F61" s="122">
        <f t="shared" si="11"/>
        <v>3365.6630054320176</v>
      </c>
      <c r="G61" s="167">
        <f t="shared" si="11"/>
        <v>7155.07330824421</v>
      </c>
      <c r="H61" s="126"/>
      <c r="I61" s="88"/>
      <c r="J61" s="89" t="s">
        <v>79</v>
      </c>
      <c r="K61" s="158">
        <f aca="true" t="shared" si="12" ref="K61:K79">D61/12</f>
        <v>1410.2401723049131</v>
      </c>
      <c r="L61" s="158">
        <f aca="true" t="shared" si="13" ref="L61:L78">E61/12</f>
        <v>1084.6236667354794</v>
      </c>
      <c r="M61" s="158">
        <f aca="true" t="shared" si="14" ref="M61:M79">F61/12</f>
        <v>280.4719171193348</v>
      </c>
      <c r="N61" s="159">
        <f aca="true" t="shared" si="15" ref="N61:N79">G61/12</f>
        <v>596.2561090203509</v>
      </c>
      <c r="O61" s="127"/>
      <c r="P61" s="127"/>
      <c r="Q61" s="127"/>
      <c r="R61" s="127"/>
    </row>
    <row r="62" spans="1:18" s="128" customFormat="1" ht="15">
      <c r="A62" s="126"/>
      <c r="B62" s="88"/>
      <c r="C62" s="89" t="s">
        <v>53</v>
      </c>
      <c r="D62" s="122">
        <f t="shared" si="11"/>
        <v>5871.150726511484</v>
      </c>
      <c r="E62" s="122">
        <f t="shared" si="11"/>
        <v>2649.808574181118</v>
      </c>
      <c r="F62" s="122">
        <f t="shared" si="11"/>
        <v>1092.0811849667361</v>
      </c>
      <c r="G62" s="167">
        <f t="shared" si="11"/>
        <v>1959.5058497784648</v>
      </c>
      <c r="H62" s="126"/>
      <c r="I62" s="88"/>
      <c r="J62" s="89" t="s">
        <v>53</v>
      </c>
      <c r="K62" s="158">
        <f t="shared" si="12"/>
        <v>489.2625605426237</v>
      </c>
      <c r="L62" s="158">
        <f t="shared" si="13"/>
        <v>220.81738118175983</v>
      </c>
      <c r="M62" s="158">
        <f t="shared" si="14"/>
        <v>91.00676541389468</v>
      </c>
      <c r="N62" s="159">
        <f t="shared" si="15"/>
        <v>163.2921541482054</v>
      </c>
      <c r="O62" s="127"/>
      <c r="P62" s="127"/>
      <c r="Q62" s="127"/>
      <c r="R62" s="127"/>
    </row>
    <row r="63" spans="1:18" s="128" customFormat="1" ht="15">
      <c r="A63" s="126"/>
      <c r="B63" s="88"/>
      <c r="C63" s="89" t="s">
        <v>64</v>
      </c>
      <c r="D63" s="122">
        <f t="shared" si="11"/>
        <v>8973.815286577854</v>
      </c>
      <c r="E63" s="122">
        <f t="shared" si="11"/>
        <v>8977.935556014314</v>
      </c>
      <c r="F63" s="122">
        <f t="shared" si="11"/>
        <v>1055.399691702377</v>
      </c>
      <c r="G63" s="167">
        <f t="shared" si="11"/>
        <v>3849.4511358107347</v>
      </c>
      <c r="H63" s="126"/>
      <c r="I63" s="88"/>
      <c r="J63" s="89" t="s">
        <v>64</v>
      </c>
      <c r="K63" s="158">
        <f t="shared" si="12"/>
        <v>747.8179405481545</v>
      </c>
      <c r="L63" s="158">
        <f t="shared" si="13"/>
        <v>748.1612963345261</v>
      </c>
      <c r="M63" s="158">
        <f t="shared" si="14"/>
        <v>87.94997430853141</v>
      </c>
      <c r="N63" s="159">
        <f t="shared" si="15"/>
        <v>320.78759465089456</v>
      </c>
      <c r="O63" s="127"/>
      <c r="P63" s="127"/>
      <c r="Q63" s="127"/>
      <c r="R63" s="127"/>
    </row>
    <row r="64" spans="1:18" s="128" customFormat="1" ht="15">
      <c r="A64" s="126"/>
      <c r="B64" s="88"/>
      <c r="C64" s="89" t="s">
        <v>82</v>
      </c>
      <c r="D64" s="122">
        <f t="shared" si="11"/>
        <v>1449.6072340652618</v>
      </c>
      <c r="E64" s="122">
        <f t="shared" si="11"/>
        <v>2288.1117808973295</v>
      </c>
      <c r="F64" s="122">
        <f t="shared" si="11"/>
        <v>1263.931871626261</v>
      </c>
      <c r="G64" s="167">
        <f t="shared" si="11"/>
        <v>1542.4145310503623</v>
      </c>
      <c r="H64" s="126"/>
      <c r="I64" s="88"/>
      <c r="J64" s="89" t="s">
        <v>82</v>
      </c>
      <c r="K64" s="158">
        <f t="shared" si="12"/>
        <v>120.80060283877181</v>
      </c>
      <c r="L64" s="158">
        <f t="shared" si="13"/>
        <v>190.67598174144413</v>
      </c>
      <c r="M64" s="158">
        <f t="shared" si="14"/>
        <v>105.32765596885508</v>
      </c>
      <c r="N64" s="159">
        <f t="shared" si="15"/>
        <v>128.53454425419685</v>
      </c>
      <c r="O64" s="127"/>
      <c r="P64" s="127"/>
      <c r="Q64" s="127"/>
      <c r="R64" s="127"/>
    </row>
    <row r="65" spans="1:18" s="128" customFormat="1" ht="15">
      <c r="A65" s="126"/>
      <c r="B65" s="88" t="s">
        <v>54</v>
      </c>
      <c r="C65" s="92"/>
      <c r="D65" s="122">
        <f t="shared" si="11"/>
        <v>42377.92261761242</v>
      </c>
      <c r="E65" s="122">
        <f t="shared" si="11"/>
        <v>64551.450415376516</v>
      </c>
      <c r="F65" s="122">
        <f t="shared" si="11"/>
        <v>26007.541272410686</v>
      </c>
      <c r="G65" s="167">
        <f t="shared" si="11"/>
        <v>37414.102345160674</v>
      </c>
      <c r="H65" s="126"/>
      <c r="I65" s="88" t="s">
        <v>54</v>
      </c>
      <c r="J65" s="92"/>
      <c r="K65" s="158">
        <f t="shared" si="12"/>
        <v>3531.4935514677018</v>
      </c>
      <c r="L65" s="158">
        <f t="shared" si="13"/>
        <v>5379.287534614709</v>
      </c>
      <c r="M65" s="158">
        <f t="shared" si="14"/>
        <v>2167.295106034224</v>
      </c>
      <c r="N65" s="159">
        <f t="shared" si="15"/>
        <v>3117.8418620967227</v>
      </c>
      <c r="O65" s="127"/>
      <c r="P65" s="127"/>
      <c r="Q65" s="127"/>
      <c r="R65" s="127"/>
    </row>
    <row r="66" spans="1:18" s="128" customFormat="1" ht="15">
      <c r="A66" s="126"/>
      <c r="B66" s="88"/>
      <c r="C66" s="89" t="s">
        <v>84</v>
      </c>
      <c r="D66" s="122">
        <f t="shared" si="11"/>
        <v>2046.6027158673016</v>
      </c>
      <c r="E66" s="122">
        <f t="shared" si="11"/>
        <v>12151.078378750344</v>
      </c>
      <c r="F66" s="122">
        <f t="shared" si="11"/>
        <v>3899.6162701906464</v>
      </c>
      <c r="G66" s="167">
        <f t="shared" si="11"/>
        <v>5812.6807964299605</v>
      </c>
      <c r="H66" s="126"/>
      <c r="I66" s="88"/>
      <c r="J66" s="89" t="s">
        <v>84</v>
      </c>
      <c r="K66" s="158">
        <f t="shared" si="12"/>
        <v>170.55022632227514</v>
      </c>
      <c r="L66" s="158">
        <f t="shared" si="13"/>
        <v>1012.589864895862</v>
      </c>
      <c r="M66" s="158">
        <f t="shared" si="14"/>
        <v>324.9680225158872</v>
      </c>
      <c r="N66" s="159">
        <f t="shared" si="15"/>
        <v>484.3900663691634</v>
      </c>
      <c r="O66" s="127"/>
      <c r="P66" s="127"/>
      <c r="Q66" s="127"/>
      <c r="R66" s="127"/>
    </row>
    <row r="67" spans="1:18" s="128" customFormat="1" ht="15">
      <c r="A67" s="126"/>
      <c r="B67" s="88"/>
      <c r="C67" s="89" t="s">
        <v>55</v>
      </c>
      <c r="D67" s="122">
        <f t="shared" si="11"/>
        <v>5635.440840861236</v>
      </c>
      <c r="E67" s="122">
        <f t="shared" si="11"/>
        <v>12676.92107486925</v>
      </c>
      <c r="F67" s="122">
        <f t="shared" si="11"/>
        <v>14733.01011757037</v>
      </c>
      <c r="G67" s="167">
        <f t="shared" si="11"/>
        <v>13312.715938253652</v>
      </c>
      <c r="H67" s="126"/>
      <c r="I67" s="88"/>
      <c r="J67" s="89" t="s">
        <v>55</v>
      </c>
      <c r="K67" s="158">
        <f t="shared" si="12"/>
        <v>469.6200700717697</v>
      </c>
      <c r="L67" s="158">
        <f t="shared" si="13"/>
        <v>1056.4100895724375</v>
      </c>
      <c r="M67" s="158">
        <f t="shared" si="14"/>
        <v>1227.750843130864</v>
      </c>
      <c r="N67" s="159">
        <f t="shared" si="15"/>
        <v>1109.392994854471</v>
      </c>
      <c r="O67" s="127"/>
      <c r="P67" s="127"/>
      <c r="Q67" s="127"/>
      <c r="R67" s="127"/>
    </row>
    <row r="68" spans="1:18" s="128" customFormat="1" ht="15">
      <c r="A68" s="126"/>
      <c r="B68" s="88"/>
      <c r="C68" s="89" t="s">
        <v>56</v>
      </c>
      <c r="D68" s="122">
        <f t="shared" si="11"/>
        <v>26695.393483410313</v>
      </c>
      <c r="E68" s="122">
        <f t="shared" si="11"/>
        <v>24700.726727222656</v>
      </c>
      <c r="F68" s="122">
        <f t="shared" si="11"/>
        <v>4533.927541289464</v>
      </c>
      <c r="G68" s="167">
        <f t="shared" si="11"/>
        <v>11844.108856060078</v>
      </c>
      <c r="H68" s="126"/>
      <c r="I68" s="88"/>
      <c r="J68" s="89" t="s">
        <v>56</v>
      </c>
      <c r="K68" s="158">
        <f t="shared" si="12"/>
        <v>2224.6161236175262</v>
      </c>
      <c r="L68" s="158">
        <f t="shared" si="13"/>
        <v>2058.3938939352215</v>
      </c>
      <c r="M68" s="158">
        <f t="shared" si="14"/>
        <v>377.8272951074553</v>
      </c>
      <c r="N68" s="159">
        <f t="shared" si="15"/>
        <v>987.0090713383398</v>
      </c>
      <c r="O68" s="127"/>
      <c r="P68" s="127"/>
      <c r="Q68" s="127"/>
      <c r="R68" s="127"/>
    </row>
    <row r="69" spans="1:18" s="128" customFormat="1" ht="15">
      <c r="A69" s="126"/>
      <c r="B69" s="88"/>
      <c r="C69" s="89" t="s">
        <v>57</v>
      </c>
      <c r="D69" s="122">
        <f t="shared" si="11"/>
        <v>7953.937975082718</v>
      </c>
      <c r="E69" s="122">
        <f t="shared" si="11"/>
        <v>14867.363926248976</v>
      </c>
      <c r="F69" s="122">
        <f t="shared" si="11"/>
        <v>2624.371940390722</v>
      </c>
      <c r="G69" s="167">
        <f t="shared" si="11"/>
        <v>6260.328321694488</v>
      </c>
      <c r="H69" s="126"/>
      <c r="I69" s="88"/>
      <c r="J69" s="89" t="s">
        <v>57</v>
      </c>
      <c r="K69" s="158">
        <f t="shared" si="12"/>
        <v>662.8281645902265</v>
      </c>
      <c r="L69" s="158">
        <f t="shared" si="13"/>
        <v>1238.9469938540813</v>
      </c>
      <c r="M69" s="158">
        <f t="shared" si="14"/>
        <v>218.69766169922684</v>
      </c>
      <c r="N69" s="159">
        <f t="shared" si="15"/>
        <v>521.694026807874</v>
      </c>
      <c r="O69" s="127"/>
      <c r="P69" s="127"/>
      <c r="Q69" s="127"/>
      <c r="R69" s="127"/>
    </row>
    <row r="70" spans="1:18" s="128" customFormat="1" ht="15">
      <c r="A70" s="126"/>
      <c r="B70" s="88" t="s">
        <v>58</v>
      </c>
      <c r="C70" s="92"/>
      <c r="D70" s="122">
        <f t="shared" si="11"/>
        <v>9584.264106954864</v>
      </c>
      <c r="E70" s="122">
        <f t="shared" si="11"/>
        <v>24655.29364824529</v>
      </c>
      <c r="F70" s="122">
        <f t="shared" si="11"/>
        <v>7086.684009114633</v>
      </c>
      <c r="G70" s="167">
        <f t="shared" si="11"/>
        <v>11062.234494807886</v>
      </c>
      <c r="H70" s="126"/>
      <c r="I70" s="88" t="s">
        <v>58</v>
      </c>
      <c r="J70" s="92"/>
      <c r="K70" s="158">
        <f t="shared" si="12"/>
        <v>798.6886755795721</v>
      </c>
      <c r="L70" s="158">
        <f t="shared" si="13"/>
        <v>2054.6078040204407</v>
      </c>
      <c r="M70" s="158">
        <f t="shared" si="14"/>
        <v>590.5570007595528</v>
      </c>
      <c r="N70" s="159">
        <f t="shared" si="15"/>
        <v>921.8528745673239</v>
      </c>
      <c r="O70" s="127"/>
      <c r="P70" s="127"/>
      <c r="Q70" s="127"/>
      <c r="R70" s="127"/>
    </row>
    <row r="71" spans="1:18" s="128" customFormat="1" ht="15">
      <c r="A71" s="126"/>
      <c r="B71" s="88"/>
      <c r="C71" s="89" t="s">
        <v>59</v>
      </c>
      <c r="D71" s="122">
        <f t="shared" si="11"/>
        <v>1225.754507269481</v>
      </c>
      <c r="E71" s="122">
        <f t="shared" si="11"/>
        <v>2203.1975327828263</v>
      </c>
      <c r="F71" s="122">
        <f t="shared" si="11"/>
        <v>2300.6797197476953</v>
      </c>
      <c r="G71" s="167">
        <f t="shared" si="11"/>
        <v>2169.8120828029623</v>
      </c>
      <c r="H71" s="126"/>
      <c r="I71" s="88"/>
      <c r="J71" s="89" t="s">
        <v>59</v>
      </c>
      <c r="K71" s="158">
        <f t="shared" si="12"/>
        <v>102.14620893912343</v>
      </c>
      <c r="L71" s="158">
        <f t="shared" si="13"/>
        <v>183.59979439856886</v>
      </c>
      <c r="M71" s="158">
        <f t="shared" si="14"/>
        <v>191.7233099789746</v>
      </c>
      <c r="N71" s="159">
        <f t="shared" si="15"/>
        <v>180.81767356691353</v>
      </c>
      <c r="O71" s="127"/>
      <c r="P71" s="127"/>
      <c r="Q71" s="127"/>
      <c r="R71" s="127"/>
    </row>
    <row r="72" spans="1:18" s="128" customFormat="1" ht="15">
      <c r="A72" s="126"/>
      <c r="B72" s="88"/>
      <c r="C72" s="89" t="s">
        <v>63</v>
      </c>
      <c r="D72" s="122">
        <f t="shared" si="11"/>
        <v>4703.783736476458</v>
      </c>
      <c r="E72" s="122">
        <f t="shared" si="11"/>
        <v>12481.044385562887</v>
      </c>
      <c r="F72" s="122">
        <f t="shared" si="11"/>
        <v>1836.0194713861777</v>
      </c>
      <c r="G72" s="167">
        <f t="shared" si="11"/>
        <v>4823.06743656537</v>
      </c>
      <c r="H72" s="126"/>
      <c r="I72" s="88"/>
      <c r="J72" s="89" t="s">
        <v>63</v>
      </c>
      <c r="K72" s="158">
        <f t="shared" si="12"/>
        <v>391.98197803970487</v>
      </c>
      <c r="L72" s="158">
        <f t="shared" si="13"/>
        <v>1040.0870321302407</v>
      </c>
      <c r="M72" s="158">
        <f t="shared" si="14"/>
        <v>153.0016226155148</v>
      </c>
      <c r="N72" s="159">
        <f t="shared" si="15"/>
        <v>401.92228638044753</v>
      </c>
      <c r="O72" s="127"/>
      <c r="P72" s="127"/>
      <c r="Q72" s="127"/>
      <c r="R72" s="127"/>
    </row>
    <row r="73" spans="1:18" s="128" customFormat="1" ht="15">
      <c r="A73" s="126"/>
      <c r="B73" s="88"/>
      <c r="C73" s="89" t="s">
        <v>60</v>
      </c>
      <c r="D73" s="122">
        <f t="shared" si="11"/>
        <v>878.7108549456211</v>
      </c>
      <c r="E73" s="122">
        <f t="shared" si="11"/>
        <v>3496.7075791356997</v>
      </c>
      <c r="F73" s="122">
        <f t="shared" si="11"/>
        <v>620.647609059526</v>
      </c>
      <c r="G73" s="167">
        <f t="shared" si="11"/>
        <v>1376.6766076479446</v>
      </c>
      <c r="H73" s="126"/>
      <c r="I73" s="88"/>
      <c r="J73" s="89" t="s">
        <v>60</v>
      </c>
      <c r="K73" s="158">
        <f t="shared" si="12"/>
        <v>73.22590457880176</v>
      </c>
      <c r="L73" s="158">
        <f t="shared" si="13"/>
        <v>291.3922982613083</v>
      </c>
      <c r="M73" s="158">
        <f t="shared" si="14"/>
        <v>51.72063408829383</v>
      </c>
      <c r="N73" s="159">
        <f t="shared" si="15"/>
        <v>114.72305063732871</v>
      </c>
      <c r="O73" s="127"/>
      <c r="P73" s="127"/>
      <c r="Q73" s="127"/>
      <c r="R73" s="127"/>
    </row>
    <row r="74" spans="1:18" s="128" customFormat="1" ht="15">
      <c r="A74" s="126"/>
      <c r="B74" s="88"/>
      <c r="C74" s="89" t="s">
        <v>61</v>
      </c>
      <c r="D74" s="122">
        <f t="shared" si="11"/>
        <v>466.56917608261114</v>
      </c>
      <c r="E74" s="122">
        <f t="shared" si="11"/>
        <v>562.09340937242</v>
      </c>
      <c r="F74" s="122">
        <f t="shared" si="11"/>
        <v>229.31787911655377</v>
      </c>
      <c r="G74" s="167">
        <f t="shared" si="11"/>
        <v>337.2661564677161</v>
      </c>
      <c r="H74" s="126"/>
      <c r="I74" s="88"/>
      <c r="J74" s="89" t="s">
        <v>61</v>
      </c>
      <c r="K74" s="158">
        <f t="shared" si="12"/>
        <v>38.88076467355093</v>
      </c>
      <c r="L74" s="158">
        <f t="shared" si="13"/>
        <v>46.84111744770166</v>
      </c>
      <c r="M74" s="158">
        <f t="shared" si="14"/>
        <v>19.109823259712815</v>
      </c>
      <c r="N74" s="159">
        <f t="shared" si="15"/>
        <v>28.10551303897634</v>
      </c>
      <c r="O74" s="127"/>
      <c r="P74" s="127"/>
      <c r="Q74" s="127"/>
      <c r="R74" s="127"/>
    </row>
    <row r="75" spans="1:18" s="128" customFormat="1" ht="15">
      <c r="A75" s="126"/>
      <c r="B75" s="88"/>
      <c r="C75" s="89" t="s">
        <v>76</v>
      </c>
      <c r="D75" s="122">
        <f t="shared" si="11"/>
        <v>1278.1303325215163</v>
      </c>
      <c r="E75" s="122">
        <f t="shared" si="11"/>
        <v>2598.4851809799125</v>
      </c>
      <c r="F75" s="122">
        <f t="shared" si="11"/>
        <v>342.540332195535</v>
      </c>
      <c r="G75" s="167">
        <f t="shared" si="11"/>
        <v>1007.9309624212958</v>
      </c>
      <c r="H75" s="126"/>
      <c r="I75" s="88"/>
      <c r="J75" s="89" t="s">
        <v>76</v>
      </c>
      <c r="K75" s="158">
        <f t="shared" si="12"/>
        <v>106.51086104345968</v>
      </c>
      <c r="L75" s="158">
        <f t="shared" si="13"/>
        <v>216.54043174832603</v>
      </c>
      <c r="M75" s="158">
        <f t="shared" si="14"/>
        <v>28.545027682961248</v>
      </c>
      <c r="N75" s="159">
        <f t="shared" si="15"/>
        <v>83.99424686844132</v>
      </c>
      <c r="O75" s="127"/>
      <c r="P75" s="127"/>
      <c r="Q75" s="127"/>
      <c r="R75" s="127"/>
    </row>
    <row r="76" spans="1:18" s="128" customFormat="1" ht="15">
      <c r="A76" s="126"/>
      <c r="B76" s="88" t="s">
        <v>62</v>
      </c>
      <c r="C76" s="92"/>
      <c r="D76" s="122">
        <f t="shared" si="11"/>
        <v>16167.085371843868</v>
      </c>
      <c r="E76" s="122">
        <f t="shared" si="11"/>
        <v>65058.69855266794</v>
      </c>
      <c r="F76" s="122">
        <f t="shared" si="11"/>
        <v>7042.926771270451</v>
      </c>
      <c r="G76" s="167">
        <f t="shared" si="11"/>
        <v>22680.311840112383</v>
      </c>
      <c r="H76" s="126"/>
      <c r="I76" s="88" t="s">
        <v>62</v>
      </c>
      <c r="J76" s="92"/>
      <c r="K76" s="158">
        <f t="shared" si="12"/>
        <v>1347.2571143203224</v>
      </c>
      <c r="L76" s="158">
        <f t="shared" si="13"/>
        <v>5421.558212722329</v>
      </c>
      <c r="M76" s="158">
        <f t="shared" si="14"/>
        <v>586.9105642725376</v>
      </c>
      <c r="N76" s="159">
        <f t="shared" si="15"/>
        <v>1890.0259866760318</v>
      </c>
      <c r="O76" s="127"/>
      <c r="P76" s="127"/>
      <c r="Q76" s="127"/>
      <c r="R76" s="127"/>
    </row>
    <row r="77" spans="1:18" s="128" customFormat="1" ht="15">
      <c r="A77" s="126"/>
      <c r="B77" s="88"/>
      <c r="C77" s="89" t="s">
        <v>75</v>
      </c>
      <c r="D77" s="122">
        <f t="shared" si="11"/>
        <v>1121.6437321101102</v>
      </c>
      <c r="E77" s="122">
        <f t="shared" si="11"/>
        <v>3453.2661178777876</v>
      </c>
      <c r="F77" s="122">
        <f t="shared" si="11"/>
        <v>348.9867872827787</v>
      </c>
      <c r="G77" s="167">
        <f t="shared" si="11"/>
        <v>1213.7819600367504</v>
      </c>
      <c r="H77" s="126"/>
      <c r="I77" s="88"/>
      <c r="J77" s="89" t="s">
        <v>75</v>
      </c>
      <c r="K77" s="158">
        <f t="shared" si="12"/>
        <v>93.47031100917586</v>
      </c>
      <c r="L77" s="158">
        <f t="shared" si="13"/>
        <v>287.77217648981565</v>
      </c>
      <c r="M77" s="158">
        <f t="shared" si="14"/>
        <v>29.082232273564895</v>
      </c>
      <c r="N77" s="159">
        <f t="shared" si="15"/>
        <v>101.1484966697292</v>
      </c>
      <c r="O77" s="127"/>
      <c r="P77" s="127"/>
      <c r="Q77" s="127"/>
      <c r="R77" s="127"/>
    </row>
    <row r="78" spans="1:18" s="128" customFormat="1" ht="15">
      <c r="A78" s="126"/>
      <c r="B78" s="88" t="s">
        <v>66</v>
      </c>
      <c r="C78" s="89"/>
      <c r="D78" s="122">
        <f t="shared" si="11"/>
        <v>5250.615154172321</v>
      </c>
      <c r="E78" s="122">
        <f t="shared" si="11"/>
        <v>13347.200678367935</v>
      </c>
      <c r="F78" s="122">
        <f t="shared" si="11"/>
        <v>2830.1003079669126</v>
      </c>
      <c r="G78" s="167">
        <f t="shared" si="11"/>
        <v>6474.140359519114</v>
      </c>
      <c r="H78" s="126"/>
      <c r="I78" s="88" t="s">
        <v>66</v>
      </c>
      <c r="J78" s="89"/>
      <c r="K78" s="158">
        <f t="shared" si="12"/>
        <v>437.5512628476934</v>
      </c>
      <c r="L78" s="158">
        <f t="shared" si="13"/>
        <v>1112.266723197328</v>
      </c>
      <c r="M78" s="158">
        <f t="shared" si="14"/>
        <v>235.84169233057605</v>
      </c>
      <c r="N78" s="159">
        <f t="shared" si="15"/>
        <v>539.5116966265929</v>
      </c>
      <c r="O78" s="127"/>
      <c r="P78" s="127"/>
      <c r="Q78" s="127"/>
      <c r="R78" s="127"/>
    </row>
    <row r="79" spans="1:18" s="128" customFormat="1" ht="15.75">
      <c r="A79" s="126"/>
      <c r="B79" s="148" t="s">
        <v>50</v>
      </c>
      <c r="C79" s="77"/>
      <c r="D79" s="77">
        <f t="shared" si="11"/>
        <v>112103.72798877492</v>
      </c>
      <c r="E79" s="77">
        <f t="shared" si="11"/>
        <v>212616.27559131334</v>
      </c>
      <c r="F79" s="77">
        <f t="shared" si="11"/>
        <v>51551.36577610217</v>
      </c>
      <c r="G79" s="78">
        <f t="shared" si="11"/>
        <v>98441.0145084599</v>
      </c>
      <c r="H79" s="126"/>
      <c r="I79" s="148" t="s">
        <v>50</v>
      </c>
      <c r="J79" s="77"/>
      <c r="K79" s="77">
        <f t="shared" si="12"/>
        <v>9341.97733239791</v>
      </c>
      <c r="L79" s="77">
        <f>E79/12</f>
        <v>17718.02296594278</v>
      </c>
      <c r="M79" s="77">
        <f t="shared" si="14"/>
        <v>4295.947148008514</v>
      </c>
      <c r="N79" s="78">
        <f t="shared" si="15"/>
        <v>8203.417875704992</v>
      </c>
      <c r="O79" s="127"/>
      <c r="P79" s="127"/>
      <c r="Q79" s="127"/>
      <c r="R79" s="127"/>
    </row>
    <row r="80" spans="1:18" s="128" customFormat="1" ht="15.75">
      <c r="A80" s="126"/>
      <c r="B80" s="148" t="s">
        <v>1</v>
      </c>
      <c r="C80" s="77"/>
      <c r="D80" s="77">
        <v>14723</v>
      </c>
      <c r="E80" s="77">
        <v>37887</v>
      </c>
      <c r="F80" s="77">
        <v>96544</v>
      </c>
      <c r="G80" s="78">
        <v>149154</v>
      </c>
      <c r="H80" s="126"/>
      <c r="I80" s="163"/>
      <c r="J80" s="123"/>
      <c r="K80" s="121"/>
      <c r="L80" s="121"/>
      <c r="M80" s="121"/>
      <c r="N80" s="164"/>
      <c r="O80" s="127"/>
      <c r="P80" s="127"/>
      <c r="Q80" s="127"/>
      <c r="R80" s="127"/>
    </row>
    <row r="81" spans="1:18" s="140" customFormat="1" ht="12.75">
      <c r="A81" s="138"/>
      <c r="B81" s="165" t="s">
        <v>67</v>
      </c>
      <c r="C81" s="166"/>
      <c r="D81" s="151"/>
      <c r="E81" s="151"/>
      <c r="F81" s="151"/>
      <c r="G81" s="95" t="s">
        <v>87</v>
      </c>
      <c r="H81" s="138"/>
      <c r="I81" s="165" t="s">
        <v>67</v>
      </c>
      <c r="J81" s="166"/>
      <c r="K81" s="151"/>
      <c r="L81" s="151"/>
      <c r="M81" s="151"/>
      <c r="N81" s="95" t="s">
        <v>87</v>
      </c>
      <c r="O81" s="139"/>
      <c r="P81" s="139"/>
      <c r="Q81" s="139"/>
      <c r="R81" s="139"/>
    </row>
    <row r="82" spans="1:18" s="137" customFormat="1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6"/>
      <c r="P82" s="136"/>
      <c r="Q82" s="136"/>
      <c r="R82" s="136"/>
    </row>
    <row r="83" spans="1:18" ht="12.75">
      <c r="A83" s="15"/>
      <c r="B83" s="14"/>
      <c r="C83" s="14"/>
      <c r="D83" s="16"/>
      <c r="E83" s="14"/>
      <c r="F83" s="14"/>
      <c r="G83" s="14"/>
      <c r="H83" s="15"/>
      <c r="I83" s="14"/>
      <c r="J83" s="14"/>
      <c r="K83" s="14"/>
      <c r="L83" s="14"/>
      <c r="M83" s="14"/>
      <c r="N83" s="14"/>
      <c r="O83" s="13"/>
      <c r="P83" s="13"/>
      <c r="Q83" s="13"/>
      <c r="R83" s="13"/>
    </row>
  </sheetData>
  <sheetProtection/>
  <mergeCells count="20">
    <mergeCell ref="I30:N30"/>
    <mergeCell ref="B3:G3"/>
    <mergeCell ref="I3:N3"/>
    <mergeCell ref="J1:N1"/>
    <mergeCell ref="G32:G33"/>
    <mergeCell ref="K32:M32"/>
    <mergeCell ref="N32:N33"/>
    <mergeCell ref="D5:F5"/>
    <mergeCell ref="G5:G6"/>
    <mergeCell ref="D32:F32"/>
    <mergeCell ref="N5:N6"/>
    <mergeCell ref="F28:G28"/>
    <mergeCell ref="B30:G30"/>
    <mergeCell ref="K5:M5"/>
    <mergeCell ref="B56:G56"/>
    <mergeCell ref="I56:N56"/>
    <mergeCell ref="D58:F58"/>
    <mergeCell ref="G58:G59"/>
    <mergeCell ref="K58:M58"/>
    <mergeCell ref="N58:N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7" r:id="rId1"/>
  <headerFooter alignWithMargins="0"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2.57421875" style="113" customWidth="1"/>
    <col min="3" max="3" width="20.140625" style="0" customWidth="1"/>
    <col min="4" max="11" width="14.7109375" style="0" customWidth="1"/>
    <col min="12" max="12" width="16.421875" style="0" customWidth="1"/>
    <col min="13" max="13" width="3.28125" style="113" customWidth="1"/>
    <col min="15" max="15" width="23.28125" style="0" customWidth="1"/>
    <col min="17" max="17" width="12.8515625" style="0" customWidth="1"/>
    <col min="19" max="19" width="13.28125" style="0" customWidth="1"/>
  </cols>
  <sheetData>
    <row r="1" spans="1:33" ht="19.5">
      <c r="A1" s="172"/>
      <c r="B1" s="169" t="s">
        <v>47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213"/>
      <c r="S1" s="112" t="s">
        <v>23</v>
      </c>
      <c r="T1" s="112"/>
      <c r="U1" s="112"/>
      <c r="V1" s="112"/>
      <c r="W1" s="112"/>
      <c r="X1" s="112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.75">
      <c r="A3" s="19"/>
      <c r="B3" s="103" t="s">
        <v>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9"/>
      <c r="N3" s="103" t="s">
        <v>90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2.75">
      <c r="A4" s="19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19"/>
      <c r="N4" s="20"/>
      <c r="O4" s="20"/>
      <c r="P4" s="21"/>
      <c r="Q4" s="21"/>
      <c r="R4" s="21"/>
      <c r="S4" s="21"/>
      <c r="T4" s="21"/>
      <c r="U4" s="21"/>
      <c r="V4" s="21"/>
      <c r="W4" s="21"/>
      <c r="X4" s="21"/>
      <c r="Y4" s="17"/>
      <c r="Z4" s="17"/>
      <c r="AA4" s="17"/>
      <c r="AB4" s="17"/>
      <c r="AC4" s="17"/>
      <c r="AD4" s="17"/>
      <c r="AE4" s="17"/>
      <c r="AF4" s="17"/>
      <c r="AG4" s="17"/>
    </row>
    <row r="5" spans="1:33" s="176" customFormat="1" ht="15">
      <c r="A5" s="174"/>
      <c r="B5" s="190"/>
      <c r="C5" s="191"/>
      <c r="D5" s="192" t="s">
        <v>113</v>
      </c>
      <c r="E5" s="193"/>
      <c r="F5" s="193"/>
      <c r="G5" s="194"/>
      <c r="H5" s="194"/>
      <c r="I5" s="194"/>
      <c r="J5" s="194"/>
      <c r="K5" s="194"/>
      <c r="L5" s="195" t="s">
        <v>50</v>
      </c>
      <c r="M5" s="174"/>
      <c r="N5" s="190"/>
      <c r="O5" s="191"/>
      <c r="P5" s="192" t="s">
        <v>25</v>
      </c>
      <c r="Q5" s="193"/>
      <c r="R5" s="193"/>
      <c r="S5" s="194"/>
      <c r="T5" s="194"/>
      <c r="U5" s="194"/>
      <c r="V5" s="194"/>
      <c r="W5" s="194"/>
      <c r="X5" s="195" t="s">
        <v>50</v>
      </c>
      <c r="Y5" s="174"/>
      <c r="Z5" s="174"/>
      <c r="AA5" s="174"/>
      <c r="AB5" s="174"/>
      <c r="AC5" s="174"/>
      <c r="AD5" s="174"/>
      <c r="AE5" s="174"/>
      <c r="AF5" s="174"/>
      <c r="AG5" s="174"/>
    </row>
    <row r="6" spans="1:33" s="176" customFormat="1" ht="60">
      <c r="A6" s="174"/>
      <c r="B6" s="196" t="s">
        <v>51</v>
      </c>
      <c r="C6" s="177"/>
      <c r="D6" s="177" t="s">
        <v>14</v>
      </c>
      <c r="E6" s="177" t="s">
        <v>6</v>
      </c>
      <c r="F6" s="177" t="s">
        <v>7</v>
      </c>
      <c r="G6" s="177" t="s">
        <v>8</v>
      </c>
      <c r="H6" s="177" t="s">
        <v>9</v>
      </c>
      <c r="I6" s="177" t="s">
        <v>10</v>
      </c>
      <c r="J6" s="177" t="s">
        <v>11</v>
      </c>
      <c r="K6" s="177" t="s">
        <v>20</v>
      </c>
      <c r="L6" s="197"/>
      <c r="M6" s="174"/>
      <c r="N6" s="196" t="s">
        <v>51</v>
      </c>
      <c r="O6" s="177"/>
      <c r="P6" s="178" t="s">
        <v>14</v>
      </c>
      <c r="Q6" s="178" t="s">
        <v>6</v>
      </c>
      <c r="R6" s="178" t="s">
        <v>7</v>
      </c>
      <c r="S6" s="178" t="s">
        <v>8</v>
      </c>
      <c r="T6" s="178" t="s">
        <v>9</v>
      </c>
      <c r="U6" s="178" t="s">
        <v>10</v>
      </c>
      <c r="V6" s="178" t="s">
        <v>11</v>
      </c>
      <c r="W6" s="178" t="s">
        <v>24</v>
      </c>
      <c r="X6" s="197"/>
      <c r="Y6" s="174"/>
      <c r="Z6" s="174"/>
      <c r="AA6" s="174"/>
      <c r="AB6" s="174"/>
      <c r="AC6" s="174"/>
      <c r="AD6" s="174"/>
      <c r="AE6" s="174"/>
      <c r="AF6" s="174"/>
      <c r="AG6" s="174"/>
    </row>
    <row r="7" spans="1:33" s="176" customFormat="1" ht="15">
      <c r="A7" s="174"/>
      <c r="B7" s="88" t="s">
        <v>52</v>
      </c>
      <c r="C7" s="89"/>
      <c r="D7" s="179">
        <v>39650216.189285725</v>
      </c>
      <c r="E7" s="179">
        <v>115500031.90357143</v>
      </c>
      <c r="F7" s="179">
        <v>73648269.46071431</v>
      </c>
      <c r="G7" s="179">
        <v>231222653.68642867</v>
      </c>
      <c r="H7" s="179">
        <v>479134311.20803547</v>
      </c>
      <c r="I7" s="179">
        <v>594163892.3694642</v>
      </c>
      <c r="J7" s="179">
        <v>592831196.5871427</v>
      </c>
      <c r="K7" s="179">
        <v>977777798.1776786</v>
      </c>
      <c r="L7" s="198">
        <v>3103928369.582321</v>
      </c>
      <c r="M7" s="174"/>
      <c r="N7" s="88" t="s">
        <v>52</v>
      </c>
      <c r="O7" s="89"/>
      <c r="P7" s="93">
        <f aca="true" t="shared" si="0" ref="P7:X7">D7/D26</f>
        <v>0.12344626746234089</v>
      </c>
      <c r="Q7" s="93">
        <f t="shared" si="0"/>
        <v>0.1996989080640957</v>
      </c>
      <c r="R7" s="93">
        <f t="shared" si="0"/>
        <v>0.19470073025496237</v>
      </c>
      <c r="S7" s="93">
        <f t="shared" si="0"/>
        <v>0.22176334136671128</v>
      </c>
      <c r="T7" s="93">
        <f t="shared" si="0"/>
        <v>0.2208455334008724</v>
      </c>
      <c r="U7" s="93">
        <f t="shared" si="0"/>
        <v>0.18537035549428277</v>
      </c>
      <c r="V7" s="93">
        <f t="shared" si="0"/>
        <v>0.1897533506860042</v>
      </c>
      <c r="W7" s="93">
        <f t="shared" si="0"/>
        <v>0.2530911653756452</v>
      </c>
      <c r="X7" s="208">
        <f t="shared" si="0"/>
        <v>0.211397917552662</v>
      </c>
      <c r="Y7" s="174"/>
      <c r="Z7" s="174"/>
      <c r="AA7" s="174"/>
      <c r="AB7" s="174"/>
      <c r="AC7" s="174"/>
      <c r="AD7" s="174"/>
      <c r="AE7" s="174"/>
      <c r="AF7" s="174"/>
      <c r="AG7" s="174"/>
    </row>
    <row r="8" spans="1:33" s="176" customFormat="1" ht="15">
      <c r="A8" s="174"/>
      <c r="B8" s="88"/>
      <c r="C8" s="89" t="s">
        <v>79</v>
      </c>
      <c r="D8" s="179">
        <v>8499025.000000002</v>
      </c>
      <c r="E8" s="179">
        <v>35365616.5</v>
      </c>
      <c r="F8" s="179">
        <v>27228775.785714287</v>
      </c>
      <c r="G8" s="179">
        <v>117450711.57142855</v>
      </c>
      <c r="H8" s="179">
        <v>220998973.33928573</v>
      </c>
      <c r="I8" s="179">
        <v>230120836.16428578</v>
      </c>
      <c r="J8" s="179">
        <v>198572724.1607143</v>
      </c>
      <c r="K8" s="179">
        <v>228971141.6964286</v>
      </c>
      <c r="L8" s="198">
        <v>1067207804.2178571</v>
      </c>
      <c r="M8" s="174"/>
      <c r="N8" s="88"/>
      <c r="O8" s="89" t="s">
        <v>79</v>
      </c>
      <c r="P8" s="93">
        <f>D8/D$7</f>
        <v>0.21435002925145732</v>
      </c>
      <c r="Q8" s="93">
        <f aca="true" t="shared" si="1" ref="Q8:X8">E8/E$7</f>
        <v>0.30619572927500155</v>
      </c>
      <c r="R8" s="93">
        <f t="shared" si="1"/>
        <v>0.3697137215184499</v>
      </c>
      <c r="S8" s="93">
        <f t="shared" si="1"/>
        <v>0.5079550368395507</v>
      </c>
      <c r="T8" s="93">
        <f t="shared" si="1"/>
        <v>0.4612463941104191</v>
      </c>
      <c r="U8" s="93">
        <f t="shared" si="1"/>
        <v>0.3873019534165694</v>
      </c>
      <c r="V8" s="93">
        <f t="shared" si="1"/>
        <v>0.3349566036738171</v>
      </c>
      <c r="W8" s="93">
        <f t="shared" si="1"/>
        <v>0.2341750263947195</v>
      </c>
      <c r="X8" s="208">
        <f t="shared" si="1"/>
        <v>0.34382488161653857</v>
      </c>
      <c r="Y8" s="174"/>
      <c r="Z8" s="174"/>
      <c r="AA8" s="174"/>
      <c r="AB8" s="174"/>
      <c r="AC8" s="174"/>
      <c r="AD8" s="174"/>
      <c r="AE8" s="174"/>
      <c r="AF8" s="174"/>
      <c r="AG8" s="174"/>
    </row>
    <row r="9" spans="1:33" s="176" customFormat="1" ht="15">
      <c r="A9" s="174"/>
      <c r="B9" s="88"/>
      <c r="C9" s="89" t="s">
        <v>53</v>
      </c>
      <c r="D9" s="179">
        <v>565828.2142857143</v>
      </c>
      <c r="E9" s="179">
        <v>18404350.67857143</v>
      </c>
      <c r="F9" s="179">
        <v>13101805.357142858</v>
      </c>
      <c r="G9" s="179">
        <v>3670423.8357142857</v>
      </c>
      <c r="H9" s="179">
        <v>84833935.6214286</v>
      </c>
      <c r="I9" s="179">
        <v>60651858.89642858</v>
      </c>
      <c r="J9" s="179">
        <v>56265656.503571436</v>
      </c>
      <c r="K9" s="179">
        <v>54774276.41071429</v>
      </c>
      <c r="L9" s="198">
        <v>292268135.5178572</v>
      </c>
      <c r="M9" s="174"/>
      <c r="N9" s="88"/>
      <c r="O9" s="89" t="s">
        <v>53</v>
      </c>
      <c r="P9" s="93">
        <f>D9/D$7</f>
        <v>0.014270495060720811</v>
      </c>
      <c r="Q9" s="93">
        <f aca="true" t="shared" si="2" ref="Q9:X11">E9/E$7</f>
        <v>0.15934498350560491</v>
      </c>
      <c r="R9" s="93">
        <f t="shared" si="2"/>
        <v>0.1778969886608356</v>
      </c>
      <c r="S9" s="93">
        <f t="shared" si="2"/>
        <v>0.01587398024024026</v>
      </c>
      <c r="T9" s="93">
        <f t="shared" si="2"/>
        <v>0.177056690863023</v>
      </c>
      <c r="U9" s="93">
        <f t="shared" si="2"/>
        <v>0.10207934153412661</v>
      </c>
      <c r="V9" s="93">
        <f t="shared" si="2"/>
        <v>0.09491008035252867</v>
      </c>
      <c r="W9" s="93">
        <f t="shared" si="2"/>
        <v>0.05601914516038223</v>
      </c>
      <c r="X9" s="208">
        <f t="shared" si="2"/>
        <v>0.09416072174281075</v>
      </c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s="176" customFormat="1" ht="15">
      <c r="A10" s="174"/>
      <c r="B10" s="88"/>
      <c r="C10" s="89" t="s">
        <v>64</v>
      </c>
      <c r="D10" s="179">
        <v>17852897.207142856</v>
      </c>
      <c r="E10" s="179">
        <v>27310100.39285715</v>
      </c>
      <c r="F10" s="179">
        <v>18664542.23214286</v>
      </c>
      <c r="G10" s="179">
        <v>20726648.839285716</v>
      </c>
      <c r="H10" s="179">
        <v>84730633.32142858</v>
      </c>
      <c r="I10" s="179">
        <v>95218909.62500003</v>
      </c>
      <c r="J10" s="179">
        <v>92324140.77142859</v>
      </c>
      <c r="K10" s="179">
        <v>217333162.3214286</v>
      </c>
      <c r="L10" s="198">
        <v>574161034.7107143</v>
      </c>
      <c r="M10" s="174"/>
      <c r="N10" s="88"/>
      <c r="O10" s="89" t="s">
        <v>64</v>
      </c>
      <c r="P10" s="93">
        <f>D10/D$7</f>
        <v>0.4502597696293788</v>
      </c>
      <c r="Q10" s="93">
        <f t="shared" si="2"/>
        <v>0.23645102033961155</v>
      </c>
      <c r="R10" s="93">
        <f t="shared" si="2"/>
        <v>0.25342811676109994</v>
      </c>
      <c r="S10" s="93">
        <f t="shared" si="2"/>
        <v>0.08963935197886816</v>
      </c>
      <c r="T10" s="93">
        <f t="shared" si="2"/>
        <v>0.17684108889592623</v>
      </c>
      <c r="U10" s="93">
        <f t="shared" si="2"/>
        <v>0.1602569776586</v>
      </c>
      <c r="V10" s="93">
        <f t="shared" si="2"/>
        <v>0.15573428204002668</v>
      </c>
      <c r="W10" s="93">
        <f t="shared" si="2"/>
        <v>0.22227254773679728</v>
      </c>
      <c r="X10" s="208">
        <f t="shared" si="2"/>
        <v>0.18497882887290215</v>
      </c>
      <c r="Y10" s="174"/>
      <c r="Z10" s="174"/>
      <c r="AA10" s="174"/>
      <c r="AB10" s="174"/>
      <c r="AC10" s="174"/>
      <c r="AD10" s="174"/>
      <c r="AE10" s="174"/>
      <c r="AF10" s="174"/>
      <c r="AG10" s="174"/>
    </row>
    <row r="11" spans="1:33" s="176" customFormat="1" ht="15">
      <c r="A11" s="174"/>
      <c r="B11" s="88"/>
      <c r="C11" s="89" t="s">
        <v>82</v>
      </c>
      <c r="D11" s="179">
        <v>3274151.678571429</v>
      </c>
      <c r="E11" s="179">
        <v>15535991.921428569</v>
      </c>
      <c r="F11" s="179">
        <v>3478015.65</v>
      </c>
      <c r="G11" s="179">
        <v>15019539.864285715</v>
      </c>
      <c r="H11" s="179">
        <v>31517341.721428573</v>
      </c>
      <c r="I11" s="179">
        <v>59204095.26071429</v>
      </c>
      <c r="J11" s="179">
        <v>47987234.63571427</v>
      </c>
      <c r="K11" s="179">
        <v>54040926.232142866</v>
      </c>
      <c r="L11" s="198">
        <v>230057296.96428573</v>
      </c>
      <c r="M11" s="174"/>
      <c r="N11" s="88"/>
      <c r="O11" s="89" t="s">
        <v>82</v>
      </c>
      <c r="P11" s="93">
        <f>D11/D$7</f>
        <v>0.08257588465447434</v>
      </c>
      <c r="Q11" s="93">
        <f t="shared" si="2"/>
        <v>0.1345107154117433</v>
      </c>
      <c r="R11" s="93">
        <f t="shared" si="2"/>
        <v>0.047224675820186836</v>
      </c>
      <c r="S11" s="93">
        <f t="shared" si="2"/>
        <v>0.06495704302682376</v>
      </c>
      <c r="T11" s="93">
        <f t="shared" si="2"/>
        <v>0.06577976359481391</v>
      </c>
      <c r="U11" s="93">
        <f t="shared" si="2"/>
        <v>0.09964270131699603</v>
      </c>
      <c r="V11" s="93">
        <f t="shared" si="2"/>
        <v>0.08094586606098154</v>
      </c>
      <c r="W11" s="93">
        <f t="shared" si="2"/>
        <v>0.05526912794794582</v>
      </c>
      <c r="X11" s="208">
        <f t="shared" si="2"/>
        <v>0.07411810762734944</v>
      </c>
      <c r="Y11" s="174"/>
      <c r="Z11" s="174"/>
      <c r="AA11" s="174"/>
      <c r="AB11" s="174"/>
      <c r="AC11" s="174"/>
      <c r="AD11" s="174"/>
      <c r="AE11" s="174"/>
      <c r="AF11" s="174"/>
      <c r="AG11" s="174"/>
    </row>
    <row r="12" spans="1:33" s="176" customFormat="1" ht="15">
      <c r="A12" s="174"/>
      <c r="B12" s="88" t="s">
        <v>54</v>
      </c>
      <c r="C12" s="99"/>
      <c r="D12" s="179">
        <v>129768799.09642848</v>
      </c>
      <c r="E12" s="179">
        <v>211902660.48821443</v>
      </c>
      <c r="F12" s="179">
        <v>153039678.39345238</v>
      </c>
      <c r="G12" s="179">
        <v>380139016.1876787</v>
      </c>
      <c r="H12" s="179">
        <v>872311706.118531</v>
      </c>
      <c r="I12" s="179">
        <v>1499679708.7791498</v>
      </c>
      <c r="J12" s="179">
        <v>1299946165.271911</v>
      </c>
      <c r="K12" s="179">
        <v>1033675286.8547223</v>
      </c>
      <c r="L12" s="198">
        <v>5580463021.190087</v>
      </c>
      <c r="M12" s="174"/>
      <c r="N12" s="88" t="s">
        <v>54</v>
      </c>
      <c r="O12" s="99"/>
      <c r="P12" s="93">
        <f aca="true" t="shared" si="3" ref="P12:X12">D12/D26</f>
        <v>0.4040198369927998</v>
      </c>
      <c r="Q12" s="93">
        <f t="shared" si="3"/>
        <v>0.3663785127843305</v>
      </c>
      <c r="R12" s="93">
        <f t="shared" si="3"/>
        <v>0.40458434881601857</v>
      </c>
      <c r="S12" s="93">
        <f t="shared" si="3"/>
        <v>0.364587539627316</v>
      </c>
      <c r="T12" s="93">
        <f t="shared" si="3"/>
        <v>0.40207127630633605</v>
      </c>
      <c r="U12" s="93">
        <f t="shared" si="3"/>
        <v>0.4678779109840107</v>
      </c>
      <c r="V12" s="93">
        <f t="shared" si="3"/>
        <v>0.4160866398256563</v>
      </c>
      <c r="W12" s="93">
        <f t="shared" si="3"/>
        <v>0.2675598520007777</v>
      </c>
      <c r="X12" s="208">
        <f t="shared" si="3"/>
        <v>0.380066200373679</v>
      </c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76" customFormat="1" ht="15">
      <c r="A13" s="174"/>
      <c r="B13" s="88"/>
      <c r="C13" s="89" t="s">
        <v>84</v>
      </c>
      <c r="D13" s="179">
        <v>7144875</v>
      </c>
      <c r="E13" s="179">
        <v>5304453.75</v>
      </c>
      <c r="F13" s="179">
        <v>5523792.678571429</v>
      </c>
      <c r="G13" s="179">
        <v>30532231.489285715</v>
      </c>
      <c r="H13" s="179">
        <v>130628193.81249999</v>
      </c>
      <c r="I13" s="179">
        <v>138697548.7642857</v>
      </c>
      <c r="J13" s="179">
        <v>398967830.09821427</v>
      </c>
      <c r="K13" s="179">
        <v>150185665.91785714</v>
      </c>
      <c r="L13" s="198">
        <v>866984591.5107143</v>
      </c>
      <c r="M13" s="174"/>
      <c r="N13" s="88"/>
      <c r="O13" s="89" t="s">
        <v>84</v>
      </c>
      <c r="P13" s="93">
        <f>D13/D$12</f>
        <v>0.055058496724553894</v>
      </c>
      <c r="Q13" s="93">
        <f aca="true" t="shared" si="4" ref="Q13:X16">E13/E$12</f>
        <v>0.025032501893929842</v>
      </c>
      <c r="R13" s="93">
        <f t="shared" si="4"/>
        <v>0.03609385968761784</v>
      </c>
      <c r="S13" s="93">
        <f t="shared" si="4"/>
        <v>0.08031859448547535</v>
      </c>
      <c r="T13" s="93">
        <f t="shared" si="4"/>
        <v>0.14974944494754955</v>
      </c>
      <c r="U13" s="93">
        <f t="shared" si="4"/>
        <v>0.0924847805517058</v>
      </c>
      <c r="V13" s="93">
        <f t="shared" si="4"/>
        <v>0.3069110404389414</v>
      </c>
      <c r="W13" s="93">
        <f t="shared" si="4"/>
        <v>0.14529288629395756</v>
      </c>
      <c r="X13" s="208">
        <f t="shared" si="4"/>
        <v>0.155360691078609</v>
      </c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76" customFormat="1" ht="15">
      <c r="A14" s="174"/>
      <c r="B14" s="88"/>
      <c r="C14" s="89" t="s">
        <v>55</v>
      </c>
      <c r="D14" s="179">
        <v>26558693.14285714</v>
      </c>
      <c r="E14" s="179">
        <v>100326979.55714285</v>
      </c>
      <c r="F14" s="179">
        <v>71982059.32142858</v>
      </c>
      <c r="G14" s="179">
        <v>105242908.01428574</v>
      </c>
      <c r="H14" s="179">
        <v>344751724.2799999</v>
      </c>
      <c r="I14" s="179">
        <v>762518074.8660715</v>
      </c>
      <c r="J14" s="179">
        <v>387534249.4457147</v>
      </c>
      <c r="K14" s="179">
        <v>186730144.42678574</v>
      </c>
      <c r="L14" s="198">
        <v>1985644833.0542862</v>
      </c>
      <c r="M14" s="174"/>
      <c r="N14" s="88"/>
      <c r="O14" s="89" t="s">
        <v>55</v>
      </c>
      <c r="P14" s="93">
        <f>D14/D$12</f>
        <v>0.20466162380929434</v>
      </c>
      <c r="Q14" s="93">
        <f t="shared" si="4"/>
        <v>0.47345785714060357</v>
      </c>
      <c r="R14" s="93">
        <f t="shared" si="4"/>
        <v>0.4703489975741366</v>
      </c>
      <c r="S14" s="93">
        <f t="shared" si="4"/>
        <v>0.2768537391129728</v>
      </c>
      <c r="T14" s="93">
        <f t="shared" si="4"/>
        <v>0.3952162075343679</v>
      </c>
      <c r="U14" s="93">
        <f t="shared" si="4"/>
        <v>0.5084539521354313</v>
      </c>
      <c r="V14" s="93">
        <f t="shared" si="4"/>
        <v>0.29811561416826354</v>
      </c>
      <c r="W14" s="93">
        <f t="shared" si="4"/>
        <v>0.1806468112389241</v>
      </c>
      <c r="X14" s="208">
        <f t="shared" si="4"/>
        <v>0.35582080295387897</v>
      </c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76" customFormat="1" ht="15">
      <c r="A15" s="174"/>
      <c r="B15" s="88"/>
      <c r="C15" s="89" t="s">
        <v>56</v>
      </c>
      <c r="D15" s="179">
        <v>79264448.39732142</v>
      </c>
      <c r="E15" s="179">
        <v>64445216.59625002</v>
      </c>
      <c r="F15" s="179">
        <v>42811858.31250001</v>
      </c>
      <c r="G15" s="179">
        <v>199948510.21357146</v>
      </c>
      <c r="H15" s="179">
        <v>217826976.2182143</v>
      </c>
      <c r="I15" s="179">
        <v>306577876.50267845</v>
      </c>
      <c r="J15" s="179">
        <v>390333092.2582145</v>
      </c>
      <c r="K15" s="179">
        <v>465388233.818036</v>
      </c>
      <c r="L15" s="198">
        <v>1766596212.3167863</v>
      </c>
      <c r="M15" s="174"/>
      <c r="N15" s="88"/>
      <c r="O15" s="89" t="s">
        <v>56</v>
      </c>
      <c r="P15" s="93">
        <f>D15/D$12</f>
        <v>0.6108128375174503</v>
      </c>
      <c r="Q15" s="93">
        <f t="shared" si="4"/>
        <v>0.3041265100106392</v>
      </c>
      <c r="R15" s="93">
        <f t="shared" si="4"/>
        <v>0.2797435198630923</v>
      </c>
      <c r="S15" s="93">
        <f t="shared" si="4"/>
        <v>0.5259878668041135</v>
      </c>
      <c r="T15" s="93">
        <f t="shared" si="4"/>
        <v>0.2497123157815512</v>
      </c>
      <c r="U15" s="93">
        <f t="shared" si="4"/>
        <v>0.20442890219022536</v>
      </c>
      <c r="V15" s="93">
        <f t="shared" si="4"/>
        <v>0.30026865933834124</v>
      </c>
      <c r="W15" s="93">
        <f t="shared" si="4"/>
        <v>0.45022671987653307</v>
      </c>
      <c r="X15" s="208">
        <f t="shared" si="4"/>
        <v>0.31656803487608143</v>
      </c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pans="1:33" s="176" customFormat="1" ht="15">
      <c r="A16" s="174"/>
      <c r="B16" s="88"/>
      <c r="C16" s="89" t="s">
        <v>57</v>
      </c>
      <c r="D16" s="179">
        <v>16509590.509821424</v>
      </c>
      <c r="E16" s="179">
        <v>41022510.27410714</v>
      </c>
      <c r="F16" s="179">
        <v>21572938.7952381</v>
      </c>
      <c r="G16" s="179">
        <v>42513136.90267857</v>
      </c>
      <c r="H16" s="179">
        <v>176246622.73281702</v>
      </c>
      <c r="I16" s="179">
        <v>290032253.9782589</v>
      </c>
      <c r="J16" s="179">
        <v>118696310.38762502</v>
      </c>
      <c r="K16" s="179">
        <v>227159646.91347322</v>
      </c>
      <c r="L16" s="198">
        <v>933753010.4940194</v>
      </c>
      <c r="M16" s="174"/>
      <c r="N16" s="88"/>
      <c r="O16" s="89" t="s">
        <v>57</v>
      </c>
      <c r="P16" s="93">
        <f>D16/D$12</f>
        <v>0.12722311237197698</v>
      </c>
      <c r="Q16" s="93">
        <f t="shared" si="4"/>
        <v>0.19359129413284892</v>
      </c>
      <c r="R16" s="93">
        <f t="shared" si="4"/>
        <v>0.14096304319051073</v>
      </c>
      <c r="S16" s="93">
        <f t="shared" si="4"/>
        <v>0.1118357629507027</v>
      </c>
      <c r="T16" s="93">
        <f t="shared" si="4"/>
        <v>0.20204546321755812</v>
      </c>
      <c r="U16" s="93">
        <f t="shared" si="4"/>
        <v>0.19339613137418965</v>
      </c>
      <c r="V16" s="93">
        <f t="shared" si="4"/>
        <v>0.09130863535629355</v>
      </c>
      <c r="W16" s="93">
        <f t="shared" si="4"/>
        <v>0.21975919304859934</v>
      </c>
      <c r="X16" s="208">
        <f t="shared" si="4"/>
        <v>0.16732536474991058</v>
      </c>
      <c r="Y16" s="174"/>
      <c r="Z16" s="174"/>
      <c r="AA16" s="174"/>
      <c r="AB16" s="174"/>
      <c r="AC16" s="174"/>
      <c r="AD16" s="174"/>
      <c r="AE16" s="174"/>
      <c r="AF16" s="174"/>
      <c r="AG16" s="174"/>
    </row>
    <row r="17" spans="1:33" s="176" customFormat="1" ht="15">
      <c r="A17" s="174"/>
      <c r="B17" s="88" t="s">
        <v>58</v>
      </c>
      <c r="C17" s="99"/>
      <c r="D17" s="179">
        <v>44797735.25625001</v>
      </c>
      <c r="E17" s="179">
        <v>54493155.9590226</v>
      </c>
      <c r="F17" s="179">
        <v>53909512.28653571</v>
      </c>
      <c r="G17" s="179">
        <v>153571633.8990287</v>
      </c>
      <c r="H17" s="179">
        <v>248297124.05302238</v>
      </c>
      <c r="I17" s="179">
        <v>256117738.5781607</v>
      </c>
      <c r="J17" s="179">
        <v>374468447.6791861</v>
      </c>
      <c r="K17" s="179">
        <v>464321176.12736696</v>
      </c>
      <c r="L17" s="198">
        <v>1649976523.8385732</v>
      </c>
      <c r="M17" s="174"/>
      <c r="N17" s="88" t="s">
        <v>58</v>
      </c>
      <c r="O17" s="99"/>
      <c r="P17" s="93">
        <f aca="true" t="shared" si="5" ref="P17:X17">D17/D26</f>
        <v>0.13947246042114955</v>
      </c>
      <c r="Q17" s="93">
        <f t="shared" si="5"/>
        <v>0.09421836135135118</v>
      </c>
      <c r="R17" s="93">
        <f t="shared" si="5"/>
        <v>0.14251823548245485</v>
      </c>
      <c r="S17" s="93">
        <f t="shared" si="5"/>
        <v>0.14728902263521085</v>
      </c>
      <c r="T17" s="93">
        <f t="shared" si="5"/>
        <v>0.11444663744730933</v>
      </c>
      <c r="U17" s="93">
        <f t="shared" si="5"/>
        <v>0.07990495023064009</v>
      </c>
      <c r="V17" s="93">
        <f t="shared" si="5"/>
        <v>0.11985982364352062</v>
      </c>
      <c r="W17" s="93">
        <f t="shared" si="5"/>
        <v>0.1201863938756676</v>
      </c>
      <c r="X17" s="208">
        <f t="shared" si="5"/>
        <v>0.11237424309414425</v>
      </c>
      <c r="Y17" s="174"/>
      <c r="Z17" s="174"/>
      <c r="AA17" s="174"/>
      <c r="AB17" s="174"/>
      <c r="AC17" s="174"/>
      <c r="AD17" s="174"/>
      <c r="AE17" s="174"/>
      <c r="AF17" s="174"/>
      <c r="AG17" s="174"/>
    </row>
    <row r="18" spans="1:33" s="176" customFormat="1" ht="15">
      <c r="A18" s="174"/>
      <c r="B18" s="88"/>
      <c r="C18" s="89" t="s">
        <v>59</v>
      </c>
      <c r="D18" s="179">
        <v>2210474.4664285714</v>
      </c>
      <c r="E18" s="179">
        <v>12066397.373621427</v>
      </c>
      <c r="F18" s="179">
        <v>18781805.016164288</v>
      </c>
      <c r="G18" s="179">
        <v>40739946.40792857</v>
      </c>
      <c r="H18" s="179">
        <v>43460781.36411426</v>
      </c>
      <c r="I18" s="179">
        <v>60115335.12532858</v>
      </c>
      <c r="J18" s="179">
        <v>98017825.0897072</v>
      </c>
      <c r="K18" s="179">
        <v>48243586.55509999</v>
      </c>
      <c r="L18" s="198">
        <v>323636151.39839286</v>
      </c>
      <c r="M18" s="174"/>
      <c r="N18" s="88"/>
      <c r="O18" s="89" t="s">
        <v>59</v>
      </c>
      <c r="P18" s="93">
        <f>D18/D$17</f>
        <v>0.04934344233663407</v>
      </c>
      <c r="Q18" s="93">
        <f aca="true" t="shared" si="6" ref="Q18:X22">E18/E$17</f>
        <v>0.22142959351987315</v>
      </c>
      <c r="R18" s="93">
        <f t="shared" si="6"/>
        <v>0.34839500896125114</v>
      </c>
      <c r="S18" s="93">
        <f t="shared" si="6"/>
        <v>0.26528301727071907</v>
      </c>
      <c r="T18" s="93">
        <f t="shared" si="6"/>
        <v>0.17503537960767307</v>
      </c>
      <c r="U18" s="93">
        <f t="shared" si="6"/>
        <v>0.23471757738866217</v>
      </c>
      <c r="V18" s="93">
        <f t="shared" si="6"/>
        <v>0.2617518931092449</v>
      </c>
      <c r="W18" s="93">
        <f t="shared" si="6"/>
        <v>0.10390132743346255</v>
      </c>
      <c r="X18" s="208">
        <f t="shared" si="6"/>
        <v>0.1961459128190942</v>
      </c>
      <c r="Y18" s="174"/>
      <c r="Z18" s="174"/>
      <c r="AA18" s="174"/>
      <c r="AB18" s="174"/>
      <c r="AC18" s="174"/>
      <c r="AD18" s="174"/>
      <c r="AE18" s="174"/>
      <c r="AF18" s="174"/>
      <c r="AG18" s="174"/>
    </row>
    <row r="19" spans="1:33" s="176" customFormat="1" ht="15">
      <c r="A19" s="174"/>
      <c r="B19" s="88"/>
      <c r="C19" s="89" t="s">
        <v>63</v>
      </c>
      <c r="D19" s="179">
        <v>19081590.65857143</v>
      </c>
      <c r="E19" s="179">
        <v>22190089.616071425</v>
      </c>
      <c r="F19" s="179">
        <v>12601495.669550002</v>
      </c>
      <c r="G19" s="179">
        <v>68335406.14460716</v>
      </c>
      <c r="H19" s="179">
        <v>84919560.25237857</v>
      </c>
      <c r="I19" s="179">
        <v>131804697.23783574</v>
      </c>
      <c r="J19" s="179">
        <v>172307477.9315643</v>
      </c>
      <c r="K19" s="179">
        <v>208139482.92289317</v>
      </c>
      <c r="L19" s="198">
        <v>719379800.4334718</v>
      </c>
      <c r="M19" s="174"/>
      <c r="N19" s="88"/>
      <c r="O19" s="89" t="s">
        <v>63</v>
      </c>
      <c r="P19" s="93">
        <f>D19/D$17</f>
        <v>0.42594989566820207</v>
      </c>
      <c r="Q19" s="93">
        <f t="shared" si="6"/>
        <v>0.4072087443927414</v>
      </c>
      <c r="R19" s="93">
        <f t="shared" si="6"/>
        <v>0.23375272999264948</v>
      </c>
      <c r="S19" s="93">
        <f t="shared" si="6"/>
        <v>0.44497414274785135</v>
      </c>
      <c r="T19" s="93">
        <f t="shared" si="6"/>
        <v>0.3420078286297206</v>
      </c>
      <c r="U19" s="93">
        <f t="shared" si="6"/>
        <v>0.5146254139582458</v>
      </c>
      <c r="V19" s="93">
        <f t="shared" si="6"/>
        <v>0.4601388421359955</v>
      </c>
      <c r="W19" s="93">
        <f t="shared" si="6"/>
        <v>0.4482661864764894</v>
      </c>
      <c r="X19" s="208">
        <f t="shared" si="6"/>
        <v>0.4359939611503545</v>
      </c>
      <c r="Y19" s="174"/>
      <c r="Z19" s="174"/>
      <c r="AA19" s="174"/>
      <c r="AB19" s="174"/>
      <c r="AC19" s="174"/>
      <c r="AD19" s="174"/>
      <c r="AE19" s="174"/>
      <c r="AF19" s="174"/>
      <c r="AG19" s="174"/>
    </row>
    <row r="20" spans="1:33" s="176" customFormat="1" ht="15">
      <c r="A20" s="174"/>
      <c r="B20" s="88"/>
      <c r="C20" s="89" t="s">
        <v>60</v>
      </c>
      <c r="D20" s="179">
        <v>14971565.95892857</v>
      </c>
      <c r="E20" s="179">
        <v>6949882.512085713</v>
      </c>
      <c r="F20" s="179">
        <v>3198730.725342857</v>
      </c>
      <c r="G20" s="179">
        <v>17971675.85502152</v>
      </c>
      <c r="H20" s="179">
        <v>44373157.33502858</v>
      </c>
      <c r="I20" s="179">
        <v>13247561.250357151</v>
      </c>
      <c r="J20" s="179">
        <v>14009492.499471432</v>
      </c>
      <c r="K20" s="179">
        <v>90614756.60088569</v>
      </c>
      <c r="L20" s="198">
        <v>205336822.73712152</v>
      </c>
      <c r="M20" s="174"/>
      <c r="N20" s="88"/>
      <c r="O20" s="89" t="s">
        <v>60</v>
      </c>
      <c r="P20" s="93">
        <f>D20/D$17</f>
        <v>0.3342036349223657</v>
      </c>
      <c r="Q20" s="93">
        <f t="shared" si="6"/>
        <v>0.12753679594758358</v>
      </c>
      <c r="R20" s="93">
        <f t="shared" si="6"/>
        <v>0.05933518204247905</v>
      </c>
      <c r="S20" s="93">
        <f t="shared" si="6"/>
        <v>0.11702470956868025</v>
      </c>
      <c r="T20" s="93">
        <f t="shared" si="6"/>
        <v>0.17870991258663535</v>
      </c>
      <c r="U20" s="93">
        <f t="shared" si="6"/>
        <v>0.051724497193755783</v>
      </c>
      <c r="V20" s="93">
        <f t="shared" si="6"/>
        <v>0.03741167670146035</v>
      </c>
      <c r="W20" s="93">
        <f t="shared" si="6"/>
        <v>0.19515533914832553</v>
      </c>
      <c r="X20" s="208">
        <f t="shared" si="6"/>
        <v>0.12444832988254735</v>
      </c>
      <c r="Y20" s="174"/>
      <c r="Z20" s="174"/>
      <c r="AA20" s="174"/>
      <c r="AB20" s="174"/>
      <c r="AC20" s="174"/>
      <c r="AD20" s="174"/>
      <c r="AE20" s="174"/>
      <c r="AF20" s="174"/>
      <c r="AG20" s="174"/>
    </row>
    <row r="21" spans="1:33" s="176" customFormat="1" ht="15">
      <c r="A21" s="174"/>
      <c r="B21" s="88"/>
      <c r="C21" s="89" t="s">
        <v>61</v>
      </c>
      <c r="D21" s="179">
        <v>715719.375</v>
      </c>
      <c r="E21" s="179">
        <v>1191806.2125000001</v>
      </c>
      <c r="F21" s="179">
        <v>1622080.7919642858</v>
      </c>
      <c r="G21" s="179">
        <v>4360859.139285714</v>
      </c>
      <c r="H21" s="179">
        <v>7635414.729464288</v>
      </c>
      <c r="I21" s="179">
        <v>9124605.799999999</v>
      </c>
      <c r="J21" s="179">
        <v>14923895.003571432</v>
      </c>
      <c r="K21" s="179">
        <v>10730215.250000013</v>
      </c>
      <c r="L21" s="198">
        <v>50304596.30178574</v>
      </c>
      <c r="M21" s="174"/>
      <c r="N21" s="88"/>
      <c r="O21" s="89" t="s">
        <v>61</v>
      </c>
      <c r="P21" s="93">
        <f>D21/D$17</f>
        <v>0.015976686564755427</v>
      </c>
      <c r="Q21" s="93">
        <f t="shared" si="6"/>
        <v>0.02187075040021919</v>
      </c>
      <c r="R21" s="93">
        <f t="shared" si="6"/>
        <v>0.030088953195175024</v>
      </c>
      <c r="S21" s="93">
        <f t="shared" si="6"/>
        <v>0.02839625410349493</v>
      </c>
      <c r="T21" s="93">
        <f t="shared" si="6"/>
        <v>0.030751120290196315</v>
      </c>
      <c r="U21" s="93">
        <f t="shared" si="6"/>
        <v>0.035626606148622536</v>
      </c>
      <c r="V21" s="93">
        <f t="shared" si="6"/>
        <v>0.03985354466060917</v>
      </c>
      <c r="W21" s="93">
        <f t="shared" si="6"/>
        <v>0.02310946775999859</v>
      </c>
      <c r="X21" s="208">
        <f t="shared" si="6"/>
        <v>0.030488067905811808</v>
      </c>
      <c r="Y21" s="174"/>
      <c r="Z21" s="174"/>
      <c r="AA21" s="174"/>
      <c r="AB21" s="174"/>
      <c r="AC21" s="174"/>
      <c r="AD21" s="174"/>
      <c r="AE21" s="174"/>
      <c r="AF21" s="174"/>
      <c r="AG21" s="174"/>
    </row>
    <row r="22" spans="1:33" s="176" customFormat="1" ht="15">
      <c r="A22" s="174"/>
      <c r="B22" s="88"/>
      <c r="C22" s="89" t="s">
        <v>76</v>
      </c>
      <c r="D22" s="179">
        <v>3989631.978571429</v>
      </c>
      <c r="E22" s="179">
        <v>7045299.871428572</v>
      </c>
      <c r="F22" s="179">
        <v>6037954.882142858</v>
      </c>
      <c r="G22" s="179">
        <v>7280468.109571428</v>
      </c>
      <c r="H22" s="179">
        <v>13513519.517142855</v>
      </c>
      <c r="I22" s="179">
        <v>28192826.456428584</v>
      </c>
      <c r="J22" s="179">
        <v>30172139.38357143</v>
      </c>
      <c r="K22" s="179">
        <v>54105094.57012848</v>
      </c>
      <c r="L22" s="198">
        <v>150336934.76898563</v>
      </c>
      <c r="M22" s="174"/>
      <c r="N22" s="88"/>
      <c r="O22" s="89" t="s">
        <v>76</v>
      </c>
      <c r="P22" s="93">
        <f>D22/D$17</f>
        <v>0.08905878736391726</v>
      </c>
      <c r="Q22" s="93">
        <f t="shared" si="6"/>
        <v>0.12928779307123356</v>
      </c>
      <c r="R22" s="93">
        <f t="shared" si="6"/>
        <v>0.1120016603016251</v>
      </c>
      <c r="S22" s="93">
        <f t="shared" si="6"/>
        <v>0.04740763593332763</v>
      </c>
      <c r="T22" s="93">
        <f t="shared" si="6"/>
        <v>0.05442479275054802</v>
      </c>
      <c r="U22" s="93">
        <f t="shared" si="6"/>
        <v>0.11007760185975889</v>
      </c>
      <c r="V22" s="93">
        <f t="shared" si="6"/>
        <v>0.08057324874917218</v>
      </c>
      <c r="W22" s="93">
        <f t="shared" si="6"/>
        <v>0.11652514972801288</v>
      </c>
      <c r="X22" s="208">
        <f t="shared" si="6"/>
        <v>0.0911145901756442</v>
      </c>
      <c r="Z22" s="174"/>
      <c r="AA22" s="174"/>
      <c r="AB22" s="174"/>
      <c r="AC22" s="174"/>
      <c r="AD22" s="174"/>
      <c r="AE22" s="174"/>
      <c r="AF22" s="174"/>
      <c r="AG22" s="174"/>
    </row>
    <row r="23" spans="1:33" s="176" customFormat="1" ht="15">
      <c r="A23" s="174"/>
      <c r="B23" s="88" t="s">
        <v>62</v>
      </c>
      <c r="C23" s="99"/>
      <c r="D23" s="179">
        <v>94300538.51396427</v>
      </c>
      <c r="E23" s="179">
        <v>123850026.32734291</v>
      </c>
      <c r="F23" s="179">
        <v>60427065.910891585</v>
      </c>
      <c r="G23" s="179">
        <v>199800532.01942155</v>
      </c>
      <c r="H23" s="179">
        <v>432994834.046625</v>
      </c>
      <c r="I23" s="179">
        <v>687693648.7151614</v>
      </c>
      <c r="J23" s="179">
        <v>705213442.5592709</v>
      </c>
      <c r="K23" s="179">
        <v>1078579144.1074512</v>
      </c>
      <c r="L23" s="198">
        <v>3382859232.2001286</v>
      </c>
      <c r="M23" s="174"/>
      <c r="N23" s="88" t="s">
        <v>62</v>
      </c>
      <c r="O23" s="99"/>
      <c r="P23" s="93">
        <f aca="true" t="shared" si="7" ref="P23:X23">D23/D26</f>
        <v>0.29359359463929613</v>
      </c>
      <c r="Q23" s="93">
        <f t="shared" si="7"/>
        <v>0.21413600164135638</v>
      </c>
      <c r="R23" s="93">
        <f t="shared" si="7"/>
        <v>0.15974840883791794</v>
      </c>
      <c r="S23" s="93">
        <f t="shared" si="7"/>
        <v>0.19162669782158173</v>
      </c>
      <c r="T23" s="93">
        <f t="shared" si="7"/>
        <v>0.19957864182957605</v>
      </c>
      <c r="U23" s="93">
        <f t="shared" si="7"/>
        <v>0.21455025754783036</v>
      </c>
      <c r="V23" s="93">
        <f t="shared" si="7"/>
        <v>0.22572464884574164</v>
      </c>
      <c r="W23" s="93">
        <f t="shared" si="7"/>
        <v>0.27918291153755154</v>
      </c>
      <c r="X23" s="208">
        <f t="shared" si="7"/>
        <v>0.23039494212204883</v>
      </c>
      <c r="Z23" s="174"/>
      <c r="AA23" s="174"/>
      <c r="AB23" s="174"/>
      <c r="AC23" s="174"/>
      <c r="AD23" s="174"/>
      <c r="AE23" s="174"/>
      <c r="AF23" s="174"/>
      <c r="AG23" s="174"/>
    </row>
    <row r="24" spans="1:33" s="176" customFormat="1" ht="15">
      <c r="A24" s="174"/>
      <c r="B24" s="88"/>
      <c r="C24" s="89" t="s">
        <v>75</v>
      </c>
      <c r="D24" s="179">
        <v>6447465.067857143</v>
      </c>
      <c r="E24" s="179">
        <v>5276032.060357143</v>
      </c>
      <c r="F24" s="179">
        <v>3495292.4035714283</v>
      </c>
      <c r="G24" s="179">
        <v>13820922.193857143</v>
      </c>
      <c r="H24" s="179">
        <v>14541582.563428577</v>
      </c>
      <c r="I24" s="179">
        <v>58022399.74635716</v>
      </c>
      <c r="J24" s="179">
        <v>35481826.829464294</v>
      </c>
      <c r="K24" s="179">
        <v>43954913.60242856</v>
      </c>
      <c r="L24" s="198">
        <v>181040434.46732143</v>
      </c>
      <c r="M24" s="174"/>
      <c r="N24" s="88"/>
      <c r="O24" s="89" t="s">
        <v>75</v>
      </c>
      <c r="P24" s="93">
        <f>D24/D23</f>
        <v>0.06837145544934917</v>
      </c>
      <c r="Q24" s="93">
        <f aca="true" t="shared" si="8" ref="Q24:X24">E24/E23</f>
        <v>0.04260016906586907</v>
      </c>
      <c r="R24" s="93">
        <f t="shared" si="8"/>
        <v>0.057843159367124336</v>
      </c>
      <c r="S24" s="93">
        <f t="shared" si="8"/>
        <v>0.06917360056135229</v>
      </c>
      <c r="T24" s="93">
        <f t="shared" si="8"/>
        <v>0.03358373222961532</v>
      </c>
      <c r="U24" s="93">
        <f t="shared" si="8"/>
        <v>0.08437245255174618</v>
      </c>
      <c r="V24" s="93">
        <f t="shared" si="8"/>
        <v>0.05031359966806385</v>
      </c>
      <c r="W24" s="93">
        <f t="shared" si="8"/>
        <v>0.040752608505889715</v>
      </c>
      <c r="X24" s="208">
        <f t="shared" si="8"/>
        <v>0.053516987270433115</v>
      </c>
      <c r="Y24" s="174"/>
      <c r="Z24" s="174"/>
      <c r="AA24" s="174"/>
      <c r="AB24" s="174"/>
      <c r="AC24" s="174"/>
      <c r="AD24" s="174"/>
      <c r="AE24" s="174"/>
      <c r="AF24" s="174"/>
      <c r="AG24" s="174"/>
    </row>
    <row r="25" spans="1:33" s="176" customFormat="1" ht="15">
      <c r="A25" s="174"/>
      <c r="B25" s="88" t="s">
        <v>66</v>
      </c>
      <c r="C25" s="89"/>
      <c r="D25" s="179">
        <v>12676838.594643176</v>
      </c>
      <c r="E25" s="179">
        <v>72624998.86964154</v>
      </c>
      <c r="F25" s="179">
        <v>37239435.07619035</v>
      </c>
      <c r="G25" s="179">
        <v>77921150.65119064</v>
      </c>
      <c r="H25" s="179">
        <v>136806972.25595093</v>
      </c>
      <c r="I25" s="179">
        <v>167625007.83982897</v>
      </c>
      <c r="J25" s="179">
        <v>151760659.92994356</v>
      </c>
      <c r="K25" s="179">
        <v>308988867.966352</v>
      </c>
      <c r="L25" s="198">
        <v>965643931.1837425</v>
      </c>
      <c r="M25" s="174"/>
      <c r="N25" s="88" t="s">
        <v>66</v>
      </c>
      <c r="O25" s="89"/>
      <c r="P25" s="93">
        <f aca="true" t="shared" si="9" ref="P25:X25">D25/D26</f>
        <v>0.03946784048441371</v>
      </c>
      <c r="Q25" s="93">
        <f t="shared" si="9"/>
        <v>0.12556821615886624</v>
      </c>
      <c r="R25" s="93">
        <f t="shared" si="9"/>
        <v>0.09844827660864633</v>
      </c>
      <c r="S25" s="93">
        <f t="shared" si="9"/>
        <v>0.07473339854918012</v>
      </c>
      <c r="T25" s="93">
        <f t="shared" si="9"/>
        <v>0.06305791101590626</v>
      </c>
      <c r="U25" s="93">
        <f t="shared" si="9"/>
        <v>0.05229652574323608</v>
      </c>
      <c r="V25" s="93">
        <f t="shared" si="9"/>
        <v>0.04857553699907728</v>
      </c>
      <c r="W25" s="93">
        <f t="shared" si="9"/>
        <v>0.07997967721035808</v>
      </c>
      <c r="X25" s="208">
        <f t="shared" si="9"/>
        <v>0.065766696857466</v>
      </c>
      <c r="Y25" s="174"/>
      <c r="Z25" s="174"/>
      <c r="AA25" s="174"/>
      <c r="AB25" s="174"/>
      <c r="AC25" s="174"/>
      <c r="AD25" s="174"/>
      <c r="AE25" s="174"/>
      <c r="AF25" s="174"/>
      <c r="AG25" s="174"/>
    </row>
    <row r="26" spans="1:33" s="176" customFormat="1" ht="15.75">
      <c r="A26" s="174"/>
      <c r="B26" s="148" t="s">
        <v>50</v>
      </c>
      <c r="C26" s="77"/>
      <c r="D26" s="77">
        <v>321194127.65057164</v>
      </c>
      <c r="E26" s="77">
        <v>578370873.5477929</v>
      </c>
      <c r="F26" s="77">
        <v>378263961.1277843</v>
      </c>
      <c r="G26" s="77">
        <v>1042654986.4437482</v>
      </c>
      <c r="H26" s="77">
        <v>2169544947.6821647</v>
      </c>
      <c r="I26" s="77">
        <v>3205279996.281765</v>
      </c>
      <c r="J26" s="77">
        <v>3124219912.027454</v>
      </c>
      <c r="K26" s="77">
        <v>3863342273.2335706</v>
      </c>
      <c r="L26" s="78">
        <v>14682871077.994852</v>
      </c>
      <c r="M26" s="174"/>
      <c r="N26" s="148" t="s">
        <v>50</v>
      </c>
      <c r="O26" s="77"/>
      <c r="P26" s="79">
        <f>P7+P12+P17+P23+P25</f>
        <v>1.0000000000000002</v>
      </c>
      <c r="Q26" s="79">
        <f aca="true" t="shared" si="10" ref="Q26:X26">Q7+Q12+Q17+Q23+Q25</f>
        <v>1</v>
      </c>
      <c r="R26" s="79">
        <f t="shared" si="10"/>
        <v>1</v>
      </c>
      <c r="S26" s="79">
        <f t="shared" si="10"/>
        <v>0.9999999999999999</v>
      </c>
      <c r="T26" s="79">
        <f t="shared" si="10"/>
        <v>1</v>
      </c>
      <c r="U26" s="79">
        <f t="shared" si="10"/>
        <v>1.0000000000000002</v>
      </c>
      <c r="V26" s="79">
        <f t="shared" si="10"/>
        <v>1</v>
      </c>
      <c r="W26" s="79">
        <f t="shared" si="10"/>
        <v>1</v>
      </c>
      <c r="X26" s="80">
        <f t="shared" si="10"/>
        <v>1</v>
      </c>
      <c r="Y26" s="174"/>
      <c r="Z26" s="174"/>
      <c r="AA26" s="174"/>
      <c r="AB26" s="174"/>
      <c r="AC26" s="174"/>
      <c r="AD26" s="174"/>
      <c r="AE26" s="174"/>
      <c r="AF26" s="174"/>
      <c r="AG26" s="174"/>
    </row>
    <row r="27" spans="1:33" s="176" customFormat="1" ht="15.75">
      <c r="A27" s="174"/>
      <c r="B27" s="148" t="s">
        <v>0</v>
      </c>
      <c r="C27" s="77"/>
      <c r="D27" s="77">
        <v>760.99</v>
      </c>
      <c r="E27" s="77">
        <v>3829.35</v>
      </c>
      <c r="F27" s="77">
        <v>4984.39</v>
      </c>
      <c r="G27" s="77">
        <v>9287.23</v>
      </c>
      <c r="H27" s="77">
        <v>11591.32</v>
      </c>
      <c r="I27" s="77">
        <v>12339.99</v>
      </c>
      <c r="J27" s="77">
        <v>14980.45</v>
      </c>
      <c r="K27" s="77">
        <v>9266.5</v>
      </c>
      <c r="L27" s="78">
        <v>67040.22</v>
      </c>
      <c r="M27" s="174"/>
      <c r="N27" s="163"/>
      <c r="O27" s="182"/>
      <c r="P27" s="181"/>
      <c r="Q27" s="181"/>
      <c r="R27" s="181"/>
      <c r="S27" s="181"/>
      <c r="T27" s="181"/>
      <c r="U27" s="181"/>
      <c r="V27" s="181"/>
      <c r="W27" s="181"/>
      <c r="X27" s="209"/>
      <c r="Y27" s="183"/>
      <c r="Z27" s="183"/>
      <c r="AA27" s="183"/>
      <c r="AB27" s="183"/>
      <c r="AC27" s="183"/>
      <c r="AD27" s="183"/>
      <c r="AE27" s="183"/>
      <c r="AF27" s="183"/>
      <c r="AG27" s="184"/>
    </row>
    <row r="28" spans="1:33" s="204" customFormat="1" ht="12.75">
      <c r="A28" s="200"/>
      <c r="B28" s="201" t="s">
        <v>112</v>
      </c>
      <c r="C28" s="202"/>
      <c r="D28" s="203"/>
      <c r="E28" s="203"/>
      <c r="F28" s="203"/>
      <c r="G28" s="203"/>
      <c r="H28" s="203"/>
      <c r="I28" s="203"/>
      <c r="J28" s="203"/>
      <c r="K28" s="152" t="s">
        <v>85</v>
      </c>
      <c r="L28" s="153"/>
      <c r="M28" s="200"/>
      <c r="N28" s="210" t="s">
        <v>112</v>
      </c>
      <c r="O28" s="202"/>
      <c r="P28" s="203"/>
      <c r="Q28" s="203"/>
      <c r="R28" s="203"/>
      <c r="S28" s="203"/>
      <c r="T28" s="203"/>
      <c r="U28" s="203"/>
      <c r="V28" s="203"/>
      <c r="W28" s="203"/>
      <c r="X28" s="96" t="s">
        <v>86</v>
      </c>
      <c r="Y28" s="200"/>
      <c r="Z28" s="200"/>
      <c r="AA28" s="200"/>
      <c r="AB28" s="200"/>
      <c r="AC28" s="200"/>
      <c r="AD28" s="200"/>
      <c r="AE28" s="200"/>
      <c r="AF28" s="200"/>
      <c r="AG28" s="200"/>
    </row>
    <row r="29" spans="1:33" s="176" customFormat="1" ht="1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9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</row>
    <row r="30" spans="1:33" s="137" customFormat="1" ht="15.75">
      <c r="A30" s="173"/>
      <c r="B30" s="103" t="s">
        <v>69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73"/>
      <c r="N30" s="103" t="s">
        <v>73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89"/>
      <c r="Z30" s="189"/>
      <c r="AA30" s="189"/>
      <c r="AB30" s="189"/>
      <c r="AC30" s="189"/>
      <c r="AD30" s="189"/>
      <c r="AE30" s="189"/>
      <c r="AF30" s="189"/>
      <c r="AG30" s="189"/>
    </row>
    <row r="31" spans="1:33" s="176" customFormat="1" ht="15">
      <c r="A31" s="174"/>
      <c r="B31" s="175"/>
      <c r="C31" s="175"/>
      <c r="D31" s="185"/>
      <c r="E31" s="185"/>
      <c r="F31" s="185"/>
      <c r="G31" s="185"/>
      <c r="H31" s="185"/>
      <c r="I31" s="185"/>
      <c r="J31" s="185"/>
      <c r="K31" s="185"/>
      <c r="L31" s="185"/>
      <c r="M31" s="174"/>
      <c r="N31" s="175"/>
      <c r="O31" s="175"/>
      <c r="P31" s="185"/>
      <c r="Q31" s="185"/>
      <c r="R31" s="185"/>
      <c r="S31" s="185"/>
      <c r="T31" s="185"/>
      <c r="U31" s="185"/>
      <c r="V31" s="185"/>
      <c r="W31" s="185"/>
      <c r="X31" s="185"/>
      <c r="Y31" s="174"/>
      <c r="Z31" s="174"/>
      <c r="AA31" s="174"/>
      <c r="AB31" s="174"/>
      <c r="AC31" s="174"/>
      <c r="AD31" s="174"/>
      <c r="AE31" s="174"/>
      <c r="AF31" s="174"/>
      <c r="AG31" s="174"/>
    </row>
    <row r="32" spans="1:33" s="176" customFormat="1" ht="15">
      <c r="A32" s="174"/>
      <c r="B32" s="190"/>
      <c r="C32" s="191"/>
      <c r="D32" s="192" t="s">
        <v>25</v>
      </c>
      <c r="E32" s="193"/>
      <c r="F32" s="193"/>
      <c r="G32" s="194"/>
      <c r="H32" s="194"/>
      <c r="I32" s="194"/>
      <c r="J32" s="194"/>
      <c r="K32" s="194"/>
      <c r="L32" s="195" t="s">
        <v>50</v>
      </c>
      <c r="M32" s="174"/>
      <c r="N32" s="190"/>
      <c r="O32" s="191"/>
      <c r="P32" s="192" t="s">
        <v>25</v>
      </c>
      <c r="Q32" s="193"/>
      <c r="R32" s="193"/>
      <c r="S32" s="194"/>
      <c r="T32" s="194"/>
      <c r="U32" s="194"/>
      <c r="V32" s="194"/>
      <c r="W32" s="194"/>
      <c r="X32" s="195" t="s">
        <v>50</v>
      </c>
      <c r="Y32" s="174"/>
      <c r="Z32" s="174"/>
      <c r="AA32" s="174"/>
      <c r="AB32" s="174"/>
      <c r="AC32" s="174"/>
      <c r="AD32" s="174"/>
      <c r="AE32" s="174"/>
      <c r="AF32" s="174"/>
      <c r="AG32" s="174"/>
    </row>
    <row r="33" spans="1:33" s="176" customFormat="1" ht="60">
      <c r="A33" s="174"/>
      <c r="B33" s="196" t="s">
        <v>51</v>
      </c>
      <c r="C33" s="177"/>
      <c r="D33" s="177" t="s">
        <v>14</v>
      </c>
      <c r="E33" s="177" t="s">
        <v>6</v>
      </c>
      <c r="F33" s="177" t="s">
        <v>7</v>
      </c>
      <c r="G33" s="177" t="s">
        <v>8</v>
      </c>
      <c r="H33" s="177" t="s">
        <v>9</v>
      </c>
      <c r="I33" s="177" t="s">
        <v>10</v>
      </c>
      <c r="J33" s="177" t="s">
        <v>11</v>
      </c>
      <c r="K33" s="177" t="s">
        <v>20</v>
      </c>
      <c r="L33" s="197"/>
      <c r="M33" s="174"/>
      <c r="N33" s="196" t="s">
        <v>51</v>
      </c>
      <c r="O33" s="177"/>
      <c r="P33" s="178" t="s">
        <v>14</v>
      </c>
      <c r="Q33" s="178" t="s">
        <v>6</v>
      </c>
      <c r="R33" s="178" t="s">
        <v>7</v>
      </c>
      <c r="S33" s="178" t="s">
        <v>8</v>
      </c>
      <c r="T33" s="178" t="s">
        <v>9</v>
      </c>
      <c r="U33" s="178" t="s">
        <v>10</v>
      </c>
      <c r="V33" s="178" t="s">
        <v>11</v>
      </c>
      <c r="W33" s="178" t="s">
        <v>24</v>
      </c>
      <c r="X33" s="197"/>
      <c r="Y33" s="186"/>
      <c r="Z33" s="186"/>
      <c r="AA33" s="186"/>
      <c r="AB33" s="186"/>
      <c r="AC33" s="186"/>
      <c r="AD33" s="186"/>
      <c r="AE33" s="186"/>
      <c r="AF33" s="186"/>
      <c r="AG33" s="186"/>
    </row>
    <row r="34" spans="1:33" s="176" customFormat="1" ht="15">
      <c r="A34" s="174"/>
      <c r="B34" s="88" t="s">
        <v>52</v>
      </c>
      <c r="C34" s="89"/>
      <c r="D34" s="187">
        <f aca="true" t="shared" si="11" ref="D34:L34">D7/D$27</f>
        <v>52103.465471669435</v>
      </c>
      <c r="E34" s="187">
        <f t="shared" si="11"/>
        <v>30161.785134179805</v>
      </c>
      <c r="F34" s="187">
        <f t="shared" si="11"/>
        <v>14775.78388944571</v>
      </c>
      <c r="G34" s="187">
        <f t="shared" si="11"/>
        <v>24896.83723633728</v>
      </c>
      <c r="H34" s="187">
        <f t="shared" si="11"/>
        <v>41335.6124417267</v>
      </c>
      <c r="I34" s="187">
        <f t="shared" si="11"/>
        <v>48149.463035988214</v>
      </c>
      <c r="J34" s="187">
        <f t="shared" si="11"/>
        <v>39573.657439338785</v>
      </c>
      <c r="K34" s="187">
        <f t="shared" si="11"/>
        <v>105517.48752794243</v>
      </c>
      <c r="L34" s="199">
        <f t="shared" si="11"/>
        <v>46299.49558015056</v>
      </c>
      <c r="M34" s="174"/>
      <c r="N34" s="88" t="s">
        <v>52</v>
      </c>
      <c r="O34" s="89"/>
      <c r="P34" s="188">
        <f>D34/12</f>
        <v>4341.955455972453</v>
      </c>
      <c r="Q34" s="188">
        <f aca="true" t="shared" si="12" ref="Q34:X34">E34/12</f>
        <v>2513.4820945149836</v>
      </c>
      <c r="R34" s="188">
        <f t="shared" si="12"/>
        <v>1231.315324120476</v>
      </c>
      <c r="S34" s="188">
        <f t="shared" si="12"/>
        <v>2074.73643636144</v>
      </c>
      <c r="T34" s="188">
        <f t="shared" si="12"/>
        <v>3444.6343701438914</v>
      </c>
      <c r="U34" s="188">
        <f t="shared" si="12"/>
        <v>4012.455252999018</v>
      </c>
      <c r="V34" s="188">
        <f t="shared" si="12"/>
        <v>3297.8047866115653</v>
      </c>
      <c r="W34" s="188">
        <f t="shared" si="12"/>
        <v>8793.12396066187</v>
      </c>
      <c r="X34" s="211">
        <f t="shared" si="12"/>
        <v>3858.2912983458796</v>
      </c>
      <c r="Y34" s="186"/>
      <c r="Z34" s="186"/>
      <c r="AA34" s="186"/>
      <c r="AB34" s="186"/>
      <c r="AC34" s="186"/>
      <c r="AD34" s="186"/>
      <c r="AE34" s="186"/>
      <c r="AF34" s="186"/>
      <c r="AG34" s="186"/>
    </row>
    <row r="35" spans="1:33" s="176" customFormat="1" ht="15">
      <c r="A35" s="174"/>
      <c r="B35" s="88"/>
      <c r="C35" s="89" t="s">
        <v>79</v>
      </c>
      <c r="D35" s="187">
        <f aca="true" t="shared" si="13" ref="D35:L35">D8/D$27</f>
        <v>11168.37934795464</v>
      </c>
      <c r="E35" s="187">
        <f t="shared" si="13"/>
        <v>9235.409795396086</v>
      </c>
      <c r="F35" s="187">
        <f t="shared" si="13"/>
        <v>5462.810050119329</v>
      </c>
      <c r="G35" s="187">
        <f t="shared" si="13"/>
        <v>12646.473875572</v>
      </c>
      <c r="H35" s="187">
        <f t="shared" si="13"/>
        <v>19065.902187092215</v>
      </c>
      <c r="I35" s="187">
        <f t="shared" si="13"/>
        <v>18648.381089797138</v>
      </c>
      <c r="J35" s="187">
        <f t="shared" si="13"/>
        <v>13255.457890832004</v>
      </c>
      <c r="K35" s="187">
        <f t="shared" si="13"/>
        <v>24709.560426960405</v>
      </c>
      <c r="L35" s="199">
        <f t="shared" si="13"/>
        <v>15918.918586750717</v>
      </c>
      <c r="M35" s="174"/>
      <c r="N35" s="88"/>
      <c r="O35" s="89" t="s">
        <v>79</v>
      </c>
      <c r="P35" s="188">
        <f aca="true" t="shared" si="14" ref="P35:P53">D35/12</f>
        <v>930.69827899622</v>
      </c>
      <c r="Q35" s="188">
        <f aca="true" t="shared" si="15" ref="Q35:Q53">E35/12</f>
        <v>769.6174829496739</v>
      </c>
      <c r="R35" s="188">
        <f aca="true" t="shared" si="16" ref="R35:R53">F35/12</f>
        <v>455.23417084327747</v>
      </c>
      <c r="S35" s="188">
        <f aca="true" t="shared" si="17" ref="S35:S53">G35/12</f>
        <v>1053.8728229643334</v>
      </c>
      <c r="T35" s="188">
        <f aca="true" t="shared" si="18" ref="T35:T53">H35/12</f>
        <v>1588.8251822576847</v>
      </c>
      <c r="U35" s="188">
        <f aca="true" t="shared" si="19" ref="U35:U53">I35/12</f>
        <v>1554.031757483095</v>
      </c>
      <c r="V35" s="188">
        <f aca="true" t="shared" si="20" ref="V35:V53">J35/12</f>
        <v>1104.621490902667</v>
      </c>
      <c r="W35" s="188">
        <f aca="true" t="shared" si="21" ref="W35:W53">K35/12</f>
        <v>2059.1300355800336</v>
      </c>
      <c r="X35" s="211">
        <f aca="true" t="shared" si="22" ref="X35:X53">L35/12</f>
        <v>1326.576548895893</v>
      </c>
      <c r="Y35" s="186"/>
      <c r="Z35" s="186"/>
      <c r="AA35" s="186"/>
      <c r="AB35" s="186"/>
      <c r="AC35" s="186"/>
      <c r="AD35" s="186"/>
      <c r="AE35" s="186"/>
      <c r="AF35" s="186"/>
      <c r="AG35" s="186"/>
    </row>
    <row r="36" spans="1:33" s="176" customFormat="1" ht="15">
      <c r="A36" s="174"/>
      <c r="B36" s="88"/>
      <c r="C36" s="89" t="s">
        <v>53</v>
      </c>
      <c r="D36" s="187">
        <f aca="true" t="shared" si="23" ref="D36:L36">D9/D$27</f>
        <v>743.542246659896</v>
      </c>
      <c r="E36" s="187">
        <f t="shared" si="23"/>
        <v>4806.12915470548</v>
      </c>
      <c r="F36" s="187">
        <f t="shared" si="23"/>
        <v>2628.5674590356807</v>
      </c>
      <c r="G36" s="187">
        <f t="shared" si="23"/>
        <v>395.21190233409595</v>
      </c>
      <c r="H36" s="187">
        <f t="shared" si="23"/>
        <v>7318.746753728531</v>
      </c>
      <c r="I36" s="187">
        <f t="shared" si="23"/>
        <v>4915.065481935446</v>
      </c>
      <c r="J36" s="187">
        <f t="shared" si="23"/>
        <v>3755.939007411088</v>
      </c>
      <c r="K36" s="187">
        <f t="shared" si="23"/>
        <v>5910.999450786629</v>
      </c>
      <c r="L36" s="199">
        <f t="shared" si="23"/>
        <v>4359.593920155053</v>
      </c>
      <c r="M36" s="174"/>
      <c r="N36" s="88"/>
      <c r="O36" s="89" t="s">
        <v>53</v>
      </c>
      <c r="P36" s="188">
        <f t="shared" si="14"/>
        <v>61.96185388832467</v>
      </c>
      <c r="Q36" s="188">
        <f t="shared" si="15"/>
        <v>400.5107628921233</v>
      </c>
      <c r="R36" s="188">
        <f t="shared" si="16"/>
        <v>219.0472882529734</v>
      </c>
      <c r="S36" s="188">
        <f t="shared" si="17"/>
        <v>32.934325194508</v>
      </c>
      <c r="T36" s="188">
        <f t="shared" si="18"/>
        <v>609.8955628107109</v>
      </c>
      <c r="U36" s="188">
        <f t="shared" si="19"/>
        <v>409.58879016128714</v>
      </c>
      <c r="V36" s="188">
        <f t="shared" si="20"/>
        <v>312.9949172842573</v>
      </c>
      <c r="W36" s="188">
        <f t="shared" si="21"/>
        <v>492.5832875655524</v>
      </c>
      <c r="X36" s="211">
        <f t="shared" si="22"/>
        <v>363.2994933462544</v>
      </c>
      <c r="Y36" s="186"/>
      <c r="Z36" s="186"/>
      <c r="AA36" s="186"/>
      <c r="AB36" s="186"/>
      <c r="AC36" s="186"/>
      <c r="AD36" s="186"/>
      <c r="AE36" s="186"/>
      <c r="AF36" s="186"/>
      <c r="AG36" s="186"/>
    </row>
    <row r="37" spans="1:33" s="176" customFormat="1" ht="15">
      <c r="A37" s="174"/>
      <c r="B37" s="88"/>
      <c r="C37" s="89" t="s">
        <v>64</v>
      </c>
      <c r="D37" s="187">
        <f aca="true" t="shared" si="24" ref="D37:L37">D10/D$27</f>
        <v>23460.09436016617</v>
      </c>
      <c r="E37" s="187">
        <f t="shared" si="24"/>
        <v>7131.784870240942</v>
      </c>
      <c r="F37" s="187">
        <f t="shared" si="24"/>
        <v>3744.5990847712274</v>
      </c>
      <c r="G37" s="187">
        <f t="shared" si="24"/>
        <v>2231.7363561886286</v>
      </c>
      <c r="H37" s="187">
        <f t="shared" si="24"/>
        <v>7309.834714374944</v>
      </c>
      <c r="I37" s="187">
        <f t="shared" si="24"/>
        <v>7716.287422031949</v>
      </c>
      <c r="J37" s="187">
        <f t="shared" si="24"/>
        <v>6162.975129013386</v>
      </c>
      <c r="K37" s="187">
        <f t="shared" si="24"/>
        <v>23453.640783621497</v>
      </c>
      <c r="L37" s="199">
        <f t="shared" si="24"/>
        <v>8564.42646982236</v>
      </c>
      <c r="M37" s="174"/>
      <c r="N37" s="88"/>
      <c r="O37" s="89" t="s">
        <v>64</v>
      </c>
      <c r="P37" s="188">
        <f t="shared" si="14"/>
        <v>1955.007863347181</v>
      </c>
      <c r="Q37" s="188">
        <f t="shared" si="15"/>
        <v>594.3154058534118</v>
      </c>
      <c r="R37" s="188">
        <f t="shared" si="16"/>
        <v>312.04992373093563</v>
      </c>
      <c r="S37" s="188">
        <f t="shared" si="17"/>
        <v>185.9780296823857</v>
      </c>
      <c r="T37" s="188">
        <f t="shared" si="18"/>
        <v>609.1528928645787</v>
      </c>
      <c r="U37" s="188">
        <f t="shared" si="19"/>
        <v>643.0239518359957</v>
      </c>
      <c r="V37" s="188">
        <f t="shared" si="20"/>
        <v>513.5812607511156</v>
      </c>
      <c r="W37" s="188">
        <f t="shared" si="21"/>
        <v>1954.4700653017915</v>
      </c>
      <c r="X37" s="211">
        <f t="shared" si="22"/>
        <v>713.7022058185299</v>
      </c>
      <c r="Y37" s="186"/>
      <c r="Z37" s="186"/>
      <c r="AA37" s="186"/>
      <c r="AB37" s="186"/>
      <c r="AC37" s="186"/>
      <c r="AD37" s="186"/>
      <c r="AE37" s="186"/>
      <c r="AF37" s="186"/>
      <c r="AG37" s="186"/>
    </row>
    <row r="38" spans="1:33" s="176" customFormat="1" ht="15">
      <c r="A38" s="174"/>
      <c r="B38" s="88"/>
      <c r="C38" s="89" t="s">
        <v>82</v>
      </c>
      <c r="D38" s="187">
        <f aca="true" t="shared" si="25" ref="D38:L38">D11/D$27</f>
        <v>4302.489754886962</v>
      </c>
      <c r="E38" s="187">
        <f t="shared" si="25"/>
        <v>4057.0832964938095</v>
      </c>
      <c r="F38" s="187">
        <f t="shared" si="25"/>
        <v>697.7816041682131</v>
      </c>
      <c r="G38" s="187">
        <f t="shared" si="25"/>
        <v>1617.2249275925885</v>
      </c>
      <c r="H38" s="187">
        <f t="shared" si="25"/>
        <v>2719.046814463631</v>
      </c>
      <c r="I38" s="187">
        <f t="shared" si="25"/>
        <v>4797.742563868715</v>
      </c>
      <c r="J38" s="187">
        <f t="shared" si="25"/>
        <v>3203.3239746278828</v>
      </c>
      <c r="K38" s="187">
        <f t="shared" si="25"/>
        <v>5831.859518927628</v>
      </c>
      <c r="L38" s="199">
        <f t="shared" si="25"/>
        <v>3431.6309965015885</v>
      </c>
      <c r="M38" s="174"/>
      <c r="N38" s="88"/>
      <c r="O38" s="89" t="s">
        <v>82</v>
      </c>
      <c r="P38" s="188">
        <f t="shared" si="14"/>
        <v>358.54081290724685</v>
      </c>
      <c r="Q38" s="188">
        <f t="shared" si="15"/>
        <v>338.09027470781746</v>
      </c>
      <c r="R38" s="188">
        <f t="shared" si="16"/>
        <v>58.14846701401776</v>
      </c>
      <c r="S38" s="188">
        <f t="shared" si="17"/>
        <v>134.76874396604904</v>
      </c>
      <c r="T38" s="188">
        <f t="shared" si="18"/>
        <v>226.58723453863593</v>
      </c>
      <c r="U38" s="188">
        <f t="shared" si="19"/>
        <v>399.8118803223929</v>
      </c>
      <c r="V38" s="188">
        <f t="shared" si="20"/>
        <v>266.9436645523236</v>
      </c>
      <c r="W38" s="188">
        <f t="shared" si="21"/>
        <v>485.98829324396905</v>
      </c>
      <c r="X38" s="211">
        <f t="shared" si="22"/>
        <v>285.9692497084657</v>
      </c>
      <c r="Y38" s="186"/>
      <c r="Z38" s="186"/>
      <c r="AA38" s="186"/>
      <c r="AB38" s="186"/>
      <c r="AC38" s="186"/>
      <c r="AD38" s="186"/>
      <c r="AE38" s="186"/>
      <c r="AF38" s="186"/>
      <c r="AG38" s="186"/>
    </row>
    <row r="39" spans="1:33" s="176" customFormat="1" ht="15">
      <c r="A39" s="174"/>
      <c r="B39" s="88" t="s">
        <v>54</v>
      </c>
      <c r="C39" s="99"/>
      <c r="D39" s="187">
        <f aca="true" t="shared" si="26" ref="D39:L39">D12/D$27</f>
        <v>170526.2869373165</v>
      </c>
      <c r="E39" s="187">
        <f t="shared" si="26"/>
        <v>55336.45670628551</v>
      </c>
      <c r="F39" s="187">
        <f t="shared" si="26"/>
        <v>30703.792920187298</v>
      </c>
      <c r="G39" s="187">
        <f t="shared" si="26"/>
        <v>40931.36663867253</v>
      </c>
      <c r="H39" s="187">
        <f t="shared" si="26"/>
        <v>75255.59695690664</v>
      </c>
      <c r="I39" s="187">
        <f t="shared" si="26"/>
        <v>121530.05867745029</v>
      </c>
      <c r="J39" s="187">
        <f t="shared" si="26"/>
        <v>86776.17596747166</v>
      </c>
      <c r="K39" s="187">
        <f t="shared" si="26"/>
        <v>111549.6991156016</v>
      </c>
      <c r="L39" s="199">
        <f t="shared" si="26"/>
        <v>83240.523691451</v>
      </c>
      <c r="M39" s="174"/>
      <c r="N39" s="88" t="s">
        <v>54</v>
      </c>
      <c r="O39" s="99"/>
      <c r="P39" s="188">
        <f t="shared" si="14"/>
        <v>14210.523911443042</v>
      </c>
      <c r="Q39" s="188">
        <f t="shared" si="15"/>
        <v>4611.371392190459</v>
      </c>
      <c r="R39" s="188">
        <f t="shared" si="16"/>
        <v>2558.6494100156083</v>
      </c>
      <c r="S39" s="188">
        <f t="shared" si="17"/>
        <v>3410.9472198893777</v>
      </c>
      <c r="T39" s="188">
        <f t="shared" si="18"/>
        <v>6271.299746408887</v>
      </c>
      <c r="U39" s="188">
        <f t="shared" si="19"/>
        <v>10127.504889787524</v>
      </c>
      <c r="V39" s="188">
        <f t="shared" si="20"/>
        <v>7231.347997289305</v>
      </c>
      <c r="W39" s="188">
        <f t="shared" si="21"/>
        <v>9295.808259633466</v>
      </c>
      <c r="X39" s="211">
        <f t="shared" si="22"/>
        <v>6936.710307620917</v>
      </c>
      <c r="Y39" s="186"/>
      <c r="Z39" s="186"/>
      <c r="AA39" s="186"/>
      <c r="AB39" s="186"/>
      <c r="AC39" s="186"/>
      <c r="AD39" s="186"/>
      <c r="AE39" s="186"/>
      <c r="AF39" s="186"/>
      <c r="AG39" s="186"/>
    </row>
    <row r="40" spans="1:33" s="176" customFormat="1" ht="15">
      <c r="A40" s="174"/>
      <c r="B40" s="88"/>
      <c r="C40" s="89" t="s">
        <v>84</v>
      </c>
      <c r="D40" s="187">
        <f aca="true" t="shared" si="27" ref="D40:L40">D13/D$27</f>
        <v>9388.921010788577</v>
      </c>
      <c r="E40" s="187">
        <f t="shared" si="27"/>
        <v>1385.2099573034589</v>
      </c>
      <c r="F40" s="187">
        <f t="shared" si="27"/>
        <v>1108.2183935389141</v>
      </c>
      <c r="G40" s="187">
        <f t="shared" si="27"/>
        <v>3287.5498387878533</v>
      </c>
      <c r="H40" s="187">
        <f t="shared" si="27"/>
        <v>11269.483873493267</v>
      </c>
      <c r="I40" s="187">
        <f t="shared" si="27"/>
        <v>11239.680807219918</v>
      </c>
      <c r="J40" s="187">
        <f t="shared" si="27"/>
        <v>26632.56645148939</v>
      </c>
      <c r="K40" s="187">
        <f t="shared" si="27"/>
        <v>16207.377749728284</v>
      </c>
      <c r="L40" s="199">
        <f t="shared" si="27"/>
        <v>12932.305286449153</v>
      </c>
      <c r="M40" s="174"/>
      <c r="N40" s="88"/>
      <c r="O40" s="89" t="s">
        <v>84</v>
      </c>
      <c r="P40" s="188">
        <f t="shared" si="14"/>
        <v>782.4100842323815</v>
      </c>
      <c r="Q40" s="188">
        <f t="shared" si="15"/>
        <v>115.43416310862158</v>
      </c>
      <c r="R40" s="188">
        <f t="shared" si="16"/>
        <v>92.35153279490952</v>
      </c>
      <c r="S40" s="188">
        <f t="shared" si="17"/>
        <v>273.96248656565444</v>
      </c>
      <c r="T40" s="188">
        <f t="shared" si="18"/>
        <v>939.123656124439</v>
      </c>
      <c r="U40" s="188">
        <f t="shared" si="19"/>
        <v>936.6400672683266</v>
      </c>
      <c r="V40" s="188">
        <f t="shared" si="20"/>
        <v>2219.3805376241157</v>
      </c>
      <c r="W40" s="188">
        <f t="shared" si="21"/>
        <v>1350.614812477357</v>
      </c>
      <c r="X40" s="211">
        <f t="shared" si="22"/>
        <v>1077.6921072040961</v>
      </c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1:33" s="176" customFormat="1" ht="15">
      <c r="A41" s="174"/>
      <c r="B41" s="88"/>
      <c r="C41" s="89" t="s">
        <v>55</v>
      </c>
      <c r="D41" s="187">
        <f aca="true" t="shared" si="28" ref="D41:L41">D14/D$27</f>
        <v>34900.18678676085</v>
      </c>
      <c r="E41" s="187">
        <f t="shared" si="28"/>
        <v>26199.480213911724</v>
      </c>
      <c r="F41" s="187">
        <f t="shared" si="28"/>
        <v>14441.49822173397</v>
      </c>
      <c r="G41" s="187">
        <f t="shared" si="28"/>
        <v>11332.001900920484</v>
      </c>
      <c r="H41" s="187">
        <f t="shared" si="28"/>
        <v>29742.23162504356</v>
      </c>
      <c r="I41" s="187">
        <f t="shared" si="28"/>
        <v>61792.43863780047</v>
      </c>
      <c r="J41" s="187">
        <f t="shared" si="28"/>
        <v>25869.33299371612</v>
      </c>
      <c r="K41" s="187">
        <f t="shared" si="28"/>
        <v>20151.09743989486</v>
      </c>
      <c r="L41" s="199">
        <f t="shared" si="28"/>
        <v>29618.70997819348</v>
      </c>
      <c r="M41" s="174"/>
      <c r="N41" s="88"/>
      <c r="O41" s="89" t="s">
        <v>55</v>
      </c>
      <c r="P41" s="188">
        <f t="shared" si="14"/>
        <v>2908.348898896738</v>
      </c>
      <c r="Q41" s="188">
        <f t="shared" si="15"/>
        <v>2183.290017825977</v>
      </c>
      <c r="R41" s="188">
        <f t="shared" si="16"/>
        <v>1203.4581851444975</v>
      </c>
      <c r="S41" s="188">
        <f t="shared" si="17"/>
        <v>944.3334917433737</v>
      </c>
      <c r="T41" s="188">
        <f t="shared" si="18"/>
        <v>2478.5193020869633</v>
      </c>
      <c r="U41" s="188">
        <f t="shared" si="19"/>
        <v>5149.369886483372</v>
      </c>
      <c r="V41" s="188">
        <f t="shared" si="20"/>
        <v>2155.7777494763436</v>
      </c>
      <c r="W41" s="188">
        <f t="shared" si="21"/>
        <v>1679.2581199912383</v>
      </c>
      <c r="X41" s="211">
        <f t="shared" si="22"/>
        <v>2468.2258315161234</v>
      </c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1:33" s="176" customFormat="1" ht="15">
      <c r="A42" s="174"/>
      <c r="B42" s="88"/>
      <c r="C42" s="89" t="s">
        <v>56</v>
      </c>
      <c r="D42" s="187">
        <f aca="true" t="shared" si="29" ref="D42:L42">D15/D$27</f>
        <v>104159.6451954972</v>
      </c>
      <c r="E42" s="187">
        <f t="shared" si="29"/>
        <v>16829.283454437442</v>
      </c>
      <c r="F42" s="187">
        <f t="shared" si="29"/>
        <v>8589.187104640689</v>
      </c>
      <c r="G42" s="187">
        <f t="shared" si="29"/>
        <v>21529.40222365242</v>
      </c>
      <c r="H42" s="187">
        <f t="shared" si="29"/>
        <v>18792.249391632213</v>
      </c>
      <c r="I42" s="187">
        <f t="shared" si="29"/>
        <v>24844.256478544834</v>
      </c>
      <c r="J42" s="187">
        <f t="shared" si="29"/>
        <v>26056.1660202607</v>
      </c>
      <c r="K42" s="187">
        <f t="shared" si="29"/>
        <v>50222.65513603151</v>
      </c>
      <c r="L42" s="199">
        <f t="shared" si="29"/>
        <v>26351.28900705854</v>
      </c>
      <c r="M42" s="174"/>
      <c r="N42" s="88"/>
      <c r="O42" s="89" t="s">
        <v>56</v>
      </c>
      <c r="P42" s="188">
        <f t="shared" si="14"/>
        <v>8679.9704329581</v>
      </c>
      <c r="Q42" s="188">
        <f t="shared" si="15"/>
        <v>1402.4402878697867</v>
      </c>
      <c r="R42" s="188">
        <f t="shared" si="16"/>
        <v>715.7655920533907</v>
      </c>
      <c r="S42" s="188">
        <f t="shared" si="17"/>
        <v>1794.1168519710352</v>
      </c>
      <c r="T42" s="188">
        <f t="shared" si="18"/>
        <v>1566.0207826360177</v>
      </c>
      <c r="U42" s="188">
        <f t="shared" si="19"/>
        <v>2070.3547065454027</v>
      </c>
      <c r="V42" s="188">
        <f t="shared" si="20"/>
        <v>2171.3471683550583</v>
      </c>
      <c r="W42" s="188">
        <f t="shared" si="21"/>
        <v>4185.22126133596</v>
      </c>
      <c r="X42" s="211">
        <f t="shared" si="22"/>
        <v>2195.940750588212</v>
      </c>
      <c r="Y42" s="186"/>
      <c r="Z42" s="186"/>
      <c r="AA42" s="186"/>
      <c r="AB42" s="186"/>
      <c r="AC42" s="186"/>
      <c r="AD42" s="186"/>
      <c r="AE42" s="186"/>
      <c r="AF42" s="186"/>
      <c r="AG42" s="186"/>
    </row>
    <row r="43" spans="1:33" s="176" customFormat="1" ht="15">
      <c r="A43" s="174"/>
      <c r="B43" s="88"/>
      <c r="C43" s="89" t="s">
        <v>57</v>
      </c>
      <c r="D43" s="187">
        <f aca="true" t="shared" si="30" ref="D43:L43">D16/D$27</f>
        <v>21694.884965402205</v>
      </c>
      <c r="E43" s="187">
        <f t="shared" si="30"/>
        <v>10712.656266496178</v>
      </c>
      <c r="F43" s="187">
        <f t="shared" si="30"/>
        <v>4328.10008752086</v>
      </c>
      <c r="G43" s="187">
        <f t="shared" si="30"/>
        <v>4577.590616650882</v>
      </c>
      <c r="H43" s="187">
        <f t="shared" si="30"/>
        <v>15205.051946872058</v>
      </c>
      <c r="I43" s="187">
        <f t="shared" si="30"/>
        <v>23503.44319389715</v>
      </c>
      <c r="J43" s="187">
        <f t="shared" si="30"/>
        <v>7923.414209027434</v>
      </c>
      <c r="K43" s="187">
        <f t="shared" si="30"/>
        <v>24514.071862458666</v>
      </c>
      <c r="L43" s="199">
        <f t="shared" si="30"/>
        <v>13928.250988645612</v>
      </c>
      <c r="M43" s="174"/>
      <c r="N43" s="88"/>
      <c r="O43" s="89" t="s">
        <v>57</v>
      </c>
      <c r="P43" s="188">
        <f t="shared" si="14"/>
        <v>1807.9070804501837</v>
      </c>
      <c r="Q43" s="188">
        <f t="shared" si="15"/>
        <v>892.7213555413482</v>
      </c>
      <c r="R43" s="188">
        <f t="shared" si="16"/>
        <v>360.67500729340503</v>
      </c>
      <c r="S43" s="188">
        <f t="shared" si="17"/>
        <v>381.46588472090684</v>
      </c>
      <c r="T43" s="188">
        <f t="shared" si="18"/>
        <v>1267.0876622393382</v>
      </c>
      <c r="U43" s="188">
        <f t="shared" si="19"/>
        <v>1958.6202661580958</v>
      </c>
      <c r="V43" s="188">
        <f t="shared" si="20"/>
        <v>660.2845174189528</v>
      </c>
      <c r="W43" s="188">
        <f t="shared" si="21"/>
        <v>2042.8393218715555</v>
      </c>
      <c r="X43" s="211">
        <f t="shared" si="22"/>
        <v>1160.6875823871344</v>
      </c>
      <c r="Y43" s="186"/>
      <c r="Z43" s="186"/>
      <c r="AA43" s="186"/>
      <c r="AB43" s="186"/>
      <c r="AC43" s="186"/>
      <c r="AD43" s="186"/>
      <c r="AE43" s="186"/>
      <c r="AF43" s="186"/>
      <c r="AG43" s="186"/>
    </row>
    <row r="44" spans="1:33" s="176" customFormat="1" ht="15">
      <c r="A44" s="174"/>
      <c r="B44" s="88" t="s">
        <v>58</v>
      </c>
      <c r="C44" s="99"/>
      <c r="D44" s="187">
        <f aca="true" t="shared" si="31" ref="D44:L44">D17/D$27</f>
        <v>58867.705562819494</v>
      </c>
      <c r="E44" s="187">
        <f t="shared" si="31"/>
        <v>14230.393136961258</v>
      </c>
      <c r="F44" s="187">
        <f t="shared" si="31"/>
        <v>10815.668975849745</v>
      </c>
      <c r="G44" s="187">
        <f t="shared" si="31"/>
        <v>16535.78450184056</v>
      </c>
      <c r="H44" s="187">
        <f t="shared" si="31"/>
        <v>21420.95326960367</v>
      </c>
      <c r="I44" s="187">
        <f t="shared" si="31"/>
        <v>20755.100982914955</v>
      </c>
      <c r="J44" s="187">
        <f t="shared" si="31"/>
        <v>24997.14278804616</v>
      </c>
      <c r="K44" s="187">
        <f t="shared" si="31"/>
        <v>50107.502954445255</v>
      </c>
      <c r="L44" s="199">
        <f t="shared" si="31"/>
        <v>24611.7408898505</v>
      </c>
      <c r="M44" s="174"/>
      <c r="N44" s="88" t="s">
        <v>58</v>
      </c>
      <c r="O44" s="99"/>
      <c r="P44" s="188">
        <f t="shared" si="14"/>
        <v>4905.642130234958</v>
      </c>
      <c r="Q44" s="188">
        <f t="shared" si="15"/>
        <v>1185.8660947467715</v>
      </c>
      <c r="R44" s="188">
        <f t="shared" si="16"/>
        <v>901.3057479874788</v>
      </c>
      <c r="S44" s="188">
        <f t="shared" si="17"/>
        <v>1377.9820418200468</v>
      </c>
      <c r="T44" s="188">
        <f t="shared" si="18"/>
        <v>1785.0794391336392</v>
      </c>
      <c r="U44" s="188">
        <f t="shared" si="19"/>
        <v>1729.5917485762463</v>
      </c>
      <c r="V44" s="188">
        <f t="shared" si="20"/>
        <v>2083.09523233718</v>
      </c>
      <c r="W44" s="188">
        <f t="shared" si="21"/>
        <v>4175.625246203771</v>
      </c>
      <c r="X44" s="211">
        <f t="shared" si="22"/>
        <v>2050.9784074875415</v>
      </c>
      <c r="Y44" s="186"/>
      <c r="Z44" s="186"/>
      <c r="AA44" s="186"/>
      <c r="AB44" s="186"/>
      <c r="AC44" s="186"/>
      <c r="AD44" s="186"/>
      <c r="AE44" s="186"/>
      <c r="AF44" s="186"/>
      <c r="AG44" s="186"/>
    </row>
    <row r="45" spans="1:33" s="176" customFormat="1" ht="15">
      <c r="A45" s="174"/>
      <c r="B45" s="88"/>
      <c r="C45" s="89" t="s">
        <v>59</v>
      </c>
      <c r="D45" s="187">
        <f aca="true" t="shared" si="32" ref="D45:L45">D18/D$27</f>
        <v>2904.7352349289363</v>
      </c>
      <c r="E45" s="187">
        <f t="shared" si="32"/>
        <v>3151.030167945324</v>
      </c>
      <c r="F45" s="187">
        <f t="shared" si="32"/>
        <v>3768.1250897630975</v>
      </c>
      <c r="G45" s="187">
        <f t="shared" si="32"/>
        <v>4386.662805586658</v>
      </c>
      <c r="H45" s="187">
        <f t="shared" si="32"/>
        <v>3749.4246871033033</v>
      </c>
      <c r="I45" s="187">
        <f t="shared" si="32"/>
        <v>4871.587021166839</v>
      </c>
      <c r="J45" s="187">
        <f t="shared" si="32"/>
        <v>6543.049447093191</v>
      </c>
      <c r="K45" s="187">
        <f t="shared" si="32"/>
        <v>5206.236071343008</v>
      </c>
      <c r="L45" s="199">
        <f t="shared" si="32"/>
        <v>4827.492382906751</v>
      </c>
      <c r="M45" s="174"/>
      <c r="N45" s="88"/>
      <c r="O45" s="89" t="s">
        <v>59</v>
      </c>
      <c r="P45" s="188">
        <f t="shared" si="14"/>
        <v>242.06126957741137</v>
      </c>
      <c r="Q45" s="188">
        <f t="shared" si="15"/>
        <v>262.585847328777</v>
      </c>
      <c r="R45" s="188">
        <f t="shared" si="16"/>
        <v>314.0104241469248</v>
      </c>
      <c r="S45" s="188">
        <f t="shared" si="17"/>
        <v>365.55523379888814</v>
      </c>
      <c r="T45" s="188">
        <f t="shared" si="18"/>
        <v>312.4520572586086</v>
      </c>
      <c r="U45" s="188">
        <f t="shared" si="19"/>
        <v>405.96558509723656</v>
      </c>
      <c r="V45" s="188">
        <f t="shared" si="20"/>
        <v>545.2541205910992</v>
      </c>
      <c r="W45" s="188">
        <f t="shared" si="21"/>
        <v>433.8530059452507</v>
      </c>
      <c r="X45" s="211">
        <f t="shared" si="22"/>
        <v>402.29103190889595</v>
      </c>
      <c r="Y45" s="186"/>
      <c r="Z45" s="186"/>
      <c r="AA45" s="186"/>
      <c r="AB45" s="186"/>
      <c r="AC45" s="186"/>
      <c r="AD45" s="186"/>
      <c r="AE45" s="186"/>
      <c r="AF45" s="186"/>
      <c r="AG45" s="186"/>
    </row>
    <row r="46" spans="1:33" s="176" customFormat="1" ht="15">
      <c r="A46" s="174"/>
      <c r="B46" s="88"/>
      <c r="C46" s="89" t="s">
        <v>63</v>
      </c>
      <c r="D46" s="187">
        <f aca="true" t="shared" si="33" ref="D46:L46">D19/D$27</f>
        <v>25074.693042709405</v>
      </c>
      <c r="E46" s="187">
        <f t="shared" si="33"/>
        <v>5794.740521517079</v>
      </c>
      <c r="F46" s="187">
        <f t="shared" si="33"/>
        <v>2528.192149801681</v>
      </c>
      <c r="G46" s="187">
        <f t="shared" si="33"/>
        <v>7357.996533369709</v>
      </c>
      <c r="H46" s="187">
        <f t="shared" si="33"/>
        <v>7326.133714915865</v>
      </c>
      <c r="I46" s="187">
        <f t="shared" si="33"/>
        <v>10681.102435077803</v>
      </c>
      <c r="J46" s="187">
        <f t="shared" si="33"/>
        <v>11502.15633919971</v>
      </c>
      <c r="K46" s="187">
        <f t="shared" si="33"/>
        <v>22461.499263248603</v>
      </c>
      <c r="L46" s="199">
        <f t="shared" si="33"/>
        <v>10730.570401372068</v>
      </c>
      <c r="M46" s="174"/>
      <c r="N46" s="88"/>
      <c r="O46" s="89" t="s">
        <v>63</v>
      </c>
      <c r="P46" s="188">
        <f t="shared" si="14"/>
        <v>2089.557753559117</v>
      </c>
      <c r="Q46" s="188">
        <f t="shared" si="15"/>
        <v>482.8950434597566</v>
      </c>
      <c r="R46" s="188">
        <f t="shared" si="16"/>
        <v>210.68267915014007</v>
      </c>
      <c r="S46" s="188">
        <f t="shared" si="17"/>
        <v>613.1663777808091</v>
      </c>
      <c r="T46" s="188">
        <f t="shared" si="18"/>
        <v>610.5111429096554</v>
      </c>
      <c r="U46" s="188">
        <f t="shared" si="19"/>
        <v>890.0918695898168</v>
      </c>
      <c r="V46" s="188">
        <f t="shared" si="20"/>
        <v>958.5130282666424</v>
      </c>
      <c r="W46" s="188">
        <f t="shared" si="21"/>
        <v>1871.791605270717</v>
      </c>
      <c r="X46" s="211">
        <f t="shared" si="22"/>
        <v>894.214200114339</v>
      </c>
      <c r="Y46" s="186"/>
      <c r="Z46" s="186"/>
      <c r="AA46" s="186"/>
      <c r="AB46" s="186"/>
      <c r="AC46" s="186"/>
      <c r="AD46" s="186"/>
      <c r="AE46" s="186"/>
      <c r="AF46" s="186"/>
      <c r="AG46" s="186"/>
    </row>
    <row r="47" spans="1:33" s="176" customFormat="1" ht="15">
      <c r="A47" s="174"/>
      <c r="B47" s="88"/>
      <c r="C47" s="89" t="s">
        <v>60</v>
      </c>
      <c r="D47" s="187">
        <f aca="true" t="shared" si="34" ref="D47:L47">D20/D$27</f>
        <v>19673.801178633847</v>
      </c>
      <c r="E47" s="187">
        <f t="shared" si="34"/>
        <v>1814.898745762522</v>
      </c>
      <c r="F47" s="187">
        <f t="shared" si="34"/>
        <v>641.7496875932375</v>
      </c>
      <c r="G47" s="187">
        <f t="shared" si="34"/>
        <v>1935.0953788181753</v>
      </c>
      <c r="H47" s="187">
        <f t="shared" si="34"/>
        <v>3828.136686333272</v>
      </c>
      <c r="I47" s="187">
        <f t="shared" si="34"/>
        <v>1073.5471625469024</v>
      </c>
      <c r="J47" s="187">
        <f t="shared" si="34"/>
        <v>935.1850244466242</v>
      </c>
      <c r="K47" s="187">
        <f t="shared" si="34"/>
        <v>9778.746732950487</v>
      </c>
      <c r="L47" s="199">
        <f t="shared" si="34"/>
        <v>3062.8900492438943</v>
      </c>
      <c r="M47" s="174"/>
      <c r="N47" s="88"/>
      <c r="O47" s="89" t="s">
        <v>60</v>
      </c>
      <c r="P47" s="188">
        <f t="shared" si="14"/>
        <v>1639.4834315528205</v>
      </c>
      <c r="Q47" s="188">
        <f t="shared" si="15"/>
        <v>151.24156214687682</v>
      </c>
      <c r="R47" s="188">
        <f t="shared" si="16"/>
        <v>53.47914063276979</v>
      </c>
      <c r="S47" s="188">
        <f t="shared" si="17"/>
        <v>161.25794823484793</v>
      </c>
      <c r="T47" s="188">
        <f t="shared" si="18"/>
        <v>319.0113905277727</v>
      </c>
      <c r="U47" s="188">
        <f t="shared" si="19"/>
        <v>89.4622635455752</v>
      </c>
      <c r="V47" s="188">
        <f t="shared" si="20"/>
        <v>77.93208537055202</v>
      </c>
      <c r="W47" s="188">
        <f t="shared" si="21"/>
        <v>814.8955610792073</v>
      </c>
      <c r="X47" s="211">
        <f t="shared" si="22"/>
        <v>255.2408374369912</v>
      </c>
      <c r="Y47" s="186"/>
      <c r="Z47" s="186"/>
      <c r="AA47" s="186"/>
      <c r="AB47" s="186"/>
      <c r="AC47" s="186"/>
      <c r="AD47" s="186"/>
      <c r="AE47" s="186"/>
      <c r="AF47" s="186"/>
      <c r="AG47" s="186"/>
    </row>
    <row r="48" spans="1:33" s="176" customFormat="1" ht="15">
      <c r="A48" s="174"/>
      <c r="B48" s="88"/>
      <c r="C48" s="89" t="s">
        <v>61</v>
      </c>
      <c r="D48" s="187">
        <f aca="true" t="shared" si="35" ref="D48:L48">D21/D$27</f>
        <v>940.5108805634765</v>
      </c>
      <c r="E48" s="187">
        <f t="shared" si="35"/>
        <v>311.2293763954719</v>
      </c>
      <c r="F48" s="187">
        <f t="shared" si="35"/>
        <v>325.4321575888495</v>
      </c>
      <c r="G48" s="187">
        <f t="shared" si="35"/>
        <v>469.55433851489784</v>
      </c>
      <c r="H48" s="187">
        <f t="shared" si="35"/>
        <v>658.7183107242564</v>
      </c>
      <c r="I48" s="187">
        <f t="shared" si="35"/>
        <v>739.4338082931995</v>
      </c>
      <c r="J48" s="187">
        <f t="shared" si="35"/>
        <v>996.2247464910221</v>
      </c>
      <c r="K48" s="187">
        <f t="shared" si="35"/>
        <v>1157.9577240597866</v>
      </c>
      <c r="L48" s="199">
        <f t="shared" si="35"/>
        <v>750.3644275300071</v>
      </c>
      <c r="M48" s="174"/>
      <c r="N48" s="88"/>
      <c r="O48" s="89" t="s">
        <v>61</v>
      </c>
      <c r="P48" s="188">
        <f t="shared" si="14"/>
        <v>78.37590671362304</v>
      </c>
      <c r="Q48" s="188">
        <f t="shared" si="15"/>
        <v>25.935781366289323</v>
      </c>
      <c r="R48" s="188">
        <f t="shared" si="16"/>
        <v>27.11934646573746</v>
      </c>
      <c r="S48" s="188">
        <f t="shared" si="17"/>
        <v>39.12952820957482</v>
      </c>
      <c r="T48" s="188">
        <f t="shared" si="18"/>
        <v>54.8931925603547</v>
      </c>
      <c r="U48" s="188">
        <f t="shared" si="19"/>
        <v>61.61948402443329</v>
      </c>
      <c r="V48" s="188">
        <f t="shared" si="20"/>
        <v>83.01872887425183</v>
      </c>
      <c r="W48" s="188">
        <f t="shared" si="21"/>
        <v>96.49647700498222</v>
      </c>
      <c r="X48" s="211">
        <f t="shared" si="22"/>
        <v>62.530368960833925</v>
      </c>
      <c r="Y48" s="186"/>
      <c r="Z48" s="186"/>
      <c r="AA48" s="186"/>
      <c r="AB48" s="186"/>
      <c r="AC48" s="186"/>
      <c r="AD48" s="186"/>
      <c r="AE48" s="186"/>
      <c r="AF48" s="186"/>
      <c r="AG48" s="186"/>
    </row>
    <row r="49" spans="1:33" s="176" customFormat="1" ht="15">
      <c r="A49" s="174"/>
      <c r="B49" s="88"/>
      <c r="C49" s="89" t="s">
        <v>76</v>
      </c>
      <c r="D49" s="187">
        <f aca="true" t="shared" si="36" ref="D49:L49">D22/D$27</f>
        <v>5242.686472320831</v>
      </c>
      <c r="E49" s="187">
        <f t="shared" si="36"/>
        <v>1839.8161232137495</v>
      </c>
      <c r="F49" s="187">
        <f t="shared" si="36"/>
        <v>1211.3728825679486</v>
      </c>
      <c r="G49" s="187">
        <f t="shared" si="36"/>
        <v>783.9224515352187</v>
      </c>
      <c r="H49" s="187">
        <f t="shared" si="36"/>
        <v>1165.8309422173536</v>
      </c>
      <c r="I49" s="187">
        <f t="shared" si="36"/>
        <v>2284.671742556403</v>
      </c>
      <c r="J49" s="187">
        <f t="shared" si="36"/>
        <v>2014.1010038798186</v>
      </c>
      <c r="K49" s="187">
        <f t="shared" si="36"/>
        <v>5838.784284263582</v>
      </c>
      <c r="L49" s="199">
        <f t="shared" si="36"/>
        <v>2242.488684687873</v>
      </c>
      <c r="M49" s="174"/>
      <c r="N49" s="88"/>
      <c r="O49" s="89" t="s">
        <v>76</v>
      </c>
      <c r="P49" s="188">
        <f t="shared" si="14"/>
        <v>436.8905393600692</v>
      </c>
      <c r="Q49" s="188">
        <f t="shared" si="15"/>
        <v>153.31801026781247</v>
      </c>
      <c r="R49" s="188">
        <f t="shared" si="16"/>
        <v>100.94774021399571</v>
      </c>
      <c r="S49" s="188">
        <f t="shared" si="17"/>
        <v>65.32687096126823</v>
      </c>
      <c r="T49" s="188">
        <f t="shared" si="18"/>
        <v>97.1525785181128</v>
      </c>
      <c r="U49" s="188">
        <f t="shared" si="19"/>
        <v>190.38931187970024</v>
      </c>
      <c r="V49" s="188">
        <f t="shared" si="20"/>
        <v>167.84175032331822</v>
      </c>
      <c r="W49" s="188">
        <f t="shared" si="21"/>
        <v>486.56535702196516</v>
      </c>
      <c r="X49" s="211">
        <f t="shared" si="22"/>
        <v>186.87405705732274</v>
      </c>
      <c r="Y49" s="186"/>
      <c r="Z49" s="186"/>
      <c r="AA49" s="186"/>
      <c r="AB49" s="186"/>
      <c r="AC49" s="186"/>
      <c r="AD49" s="186"/>
      <c r="AE49" s="186"/>
      <c r="AF49" s="186"/>
      <c r="AG49" s="186"/>
    </row>
    <row r="50" spans="1:33" s="176" customFormat="1" ht="15">
      <c r="A50" s="174"/>
      <c r="B50" s="88" t="s">
        <v>62</v>
      </c>
      <c r="C50" s="99"/>
      <c r="D50" s="187">
        <f aca="true" t="shared" si="37" ref="D50:L50">D23/D$27</f>
        <v>123918.23613183388</v>
      </c>
      <c r="E50" s="187">
        <f t="shared" si="37"/>
        <v>32342.31039924345</v>
      </c>
      <c r="F50" s="187">
        <f t="shared" si="37"/>
        <v>12123.262006161553</v>
      </c>
      <c r="G50" s="187">
        <f t="shared" si="37"/>
        <v>21513.468711275757</v>
      </c>
      <c r="H50" s="187">
        <f t="shared" si="37"/>
        <v>37355.09278034124</v>
      </c>
      <c r="I50" s="187">
        <f t="shared" si="37"/>
        <v>55728.86596465325</v>
      </c>
      <c r="J50" s="187">
        <f t="shared" si="37"/>
        <v>47075.58468265445</v>
      </c>
      <c r="K50" s="187">
        <f t="shared" si="37"/>
        <v>116395.5262620678</v>
      </c>
      <c r="L50" s="199">
        <f t="shared" si="37"/>
        <v>50460.145151673554</v>
      </c>
      <c r="M50" s="174"/>
      <c r="N50" s="88" t="s">
        <v>62</v>
      </c>
      <c r="O50" s="99"/>
      <c r="P50" s="188">
        <f t="shared" si="14"/>
        <v>10326.519677652823</v>
      </c>
      <c r="Q50" s="188">
        <f t="shared" si="15"/>
        <v>2695.1925332702876</v>
      </c>
      <c r="R50" s="188">
        <f t="shared" si="16"/>
        <v>1010.2718338467961</v>
      </c>
      <c r="S50" s="188">
        <f t="shared" si="17"/>
        <v>1792.7890592729798</v>
      </c>
      <c r="T50" s="188">
        <f t="shared" si="18"/>
        <v>3112.9243983617703</v>
      </c>
      <c r="U50" s="188">
        <f t="shared" si="19"/>
        <v>4644.072163721104</v>
      </c>
      <c r="V50" s="188">
        <f t="shared" si="20"/>
        <v>3922.9653902212044</v>
      </c>
      <c r="W50" s="188">
        <f t="shared" si="21"/>
        <v>9699.62718850565</v>
      </c>
      <c r="X50" s="211">
        <f t="shared" si="22"/>
        <v>4205.0120959727965</v>
      </c>
      <c r="Y50" s="186"/>
      <c r="Z50" s="186"/>
      <c r="AA50" s="186"/>
      <c r="AB50" s="186"/>
      <c r="AC50" s="186"/>
      <c r="AD50" s="186"/>
      <c r="AE50" s="186"/>
      <c r="AF50" s="186"/>
      <c r="AG50" s="186"/>
    </row>
    <row r="51" spans="1:33" s="176" customFormat="1" ht="15">
      <c r="A51" s="174"/>
      <c r="B51" s="88"/>
      <c r="C51" s="89" t="s">
        <v>75</v>
      </c>
      <c r="D51" s="187">
        <f aca="true" t="shared" si="38" ref="D51:L51">D24/D$27</f>
        <v>8472.47016104961</v>
      </c>
      <c r="E51" s="187">
        <f t="shared" si="38"/>
        <v>1377.7878909885865</v>
      </c>
      <c r="F51" s="187">
        <f t="shared" si="38"/>
        <v>701.2477762718062</v>
      </c>
      <c r="G51" s="187">
        <f t="shared" si="38"/>
        <v>1488.1640913229394</v>
      </c>
      <c r="H51" s="187">
        <f t="shared" si="38"/>
        <v>1254.5234333474166</v>
      </c>
      <c r="I51" s="187">
        <f t="shared" si="38"/>
        <v>4701.981099365328</v>
      </c>
      <c r="J51" s="187">
        <f t="shared" si="38"/>
        <v>2368.5421218631145</v>
      </c>
      <c r="K51" s="187">
        <f t="shared" si="38"/>
        <v>4743.421313595053</v>
      </c>
      <c r="L51" s="199">
        <f t="shared" si="38"/>
        <v>2700.474945746321</v>
      </c>
      <c r="M51" s="174"/>
      <c r="N51" s="88"/>
      <c r="O51" s="89" t="s">
        <v>75</v>
      </c>
      <c r="P51" s="188">
        <f t="shared" si="14"/>
        <v>706.0391800874676</v>
      </c>
      <c r="Q51" s="188">
        <f t="shared" si="15"/>
        <v>114.8156575823822</v>
      </c>
      <c r="R51" s="188">
        <f t="shared" si="16"/>
        <v>58.43731468931718</v>
      </c>
      <c r="S51" s="188">
        <f t="shared" si="17"/>
        <v>124.01367427691162</v>
      </c>
      <c r="T51" s="188">
        <f t="shared" si="18"/>
        <v>104.54361944561805</v>
      </c>
      <c r="U51" s="188">
        <f t="shared" si="19"/>
        <v>391.83175828044403</v>
      </c>
      <c r="V51" s="188">
        <f t="shared" si="20"/>
        <v>197.37851015525953</v>
      </c>
      <c r="W51" s="188">
        <f t="shared" si="21"/>
        <v>395.2851094662544</v>
      </c>
      <c r="X51" s="211">
        <f t="shared" si="22"/>
        <v>225.0395788121934</v>
      </c>
      <c r="Y51" s="186"/>
      <c r="Z51" s="186"/>
      <c r="AA51" s="186"/>
      <c r="AB51" s="186"/>
      <c r="AC51" s="186"/>
      <c r="AD51" s="186"/>
      <c r="AE51" s="186"/>
      <c r="AF51" s="186"/>
      <c r="AG51" s="186"/>
    </row>
    <row r="52" spans="1:33" s="176" customFormat="1" ht="15">
      <c r="A52" s="174"/>
      <c r="B52" s="88" t="s">
        <v>66</v>
      </c>
      <c r="C52" s="89"/>
      <c r="D52" s="187">
        <f aca="true" t="shared" si="39" ref="D52:L52">D25/D$27</f>
        <v>16658.35108824449</v>
      </c>
      <c r="E52" s="187">
        <f t="shared" si="39"/>
        <v>18965.35936115569</v>
      </c>
      <c r="F52" s="187">
        <f t="shared" si="39"/>
        <v>7471.212139537707</v>
      </c>
      <c r="G52" s="187">
        <f t="shared" si="39"/>
        <v>8390.1390028233</v>
      </c>
      <c r="H52" s="187">
        <f t="shared" si="39"/>
        <v>11802.536057666506</v>
      </c>
      <c r="I52" s="187">
        <f t="shared" si="39"/>
        <v>13583.88522517676</v>
      </c>
      <c r="J52" s="187">
        <f t="shared" si="39"/>
        <v>10130.58085237383</v>
      </c>
      <c r="K52" s="187">
        <f t="shared" si="39"/>
        <v>33344.72216763093</v>
      </c>
      <c r="L52" s="199">
        <f t="shared" si="39"/>
        <v>14403.949318539564</v>
      </c>
      <c r="M52" s="174"/>
      <c r="N52" s="88" t="s">
        <v>66</v>
      </c>
      <c r="O52" s="89"/>
      <c r="P52" s="188">
        <f t="shared" si="14"/>
        <v>1388.1959240203742</v>
      </c>
      <c r="Q52" s="188">
        <f t="shared" si="15"/>
        <v>1580.4466134296408</v>
      </c>
      <c r="R52" s="188">
        <f t="shared" si="16"/>
        <v>622.6010116281423</v>
      </c>
      <c r="S52" s="188">
        <f t="shared" si="17"/>
        <v>699.178250235275</v>
      </c>
      <c r="T52" s="188">
        <f t="shared" si="18"/>
        <v>983.5446714722088</v>
      </c>
      <c r="U52" s="188">
        <f t="shared" si="19"/>
        <v>1131.9904354313967</v>
      </c>
      <c r="V52" s="188">
        <f t="shared" si="20"/>
        <v>844.2150710311525</v>
      </c>
      <c r="W52" s="188">
        <f t="shared" si="21"/>
        <v>2778.7268473025774</v>
      </c>
      <c r="X52" s="211">
        <f t="shared" si="22"/>
        <v>1200.329109878297</v>
      </c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1:33" s="176" customFormat="1" ht="15.75">
      <c r="A53" s="174"/>
      <c r="B53" s="148" t="s">
        <v>50</v>
      </c>
      <c r="C53" s="77"/>
      <c r="D53" s="77">
        <f>D26/D$27</f>
        <v>422074.0451918838</v>
      </c>
      <c r="E53" s="77">
        <f aca="true" t="shared" si="40" ref="E53:L53">E26/E27</f>
        <v>151036.30473782573</v>
      </c>
      <c r="F53" s="77">
        <f t="shared" si="40"/>
        <v>75889.719931182</v>
      </c>
      <c r="G53" s="77">
        <f t="shared" si="40"/>
        <v>112267.59609094943</v>
      </c>
      <c r="H53" s="77">
        <f t="shared" si="40"/>
        <v>187169.79150624474</v>
      </c>
      <c r="I53" s="77">
        <f t="shared" si="40"/>
        <v>259747.37388618346</v>
      </c>
      <c r="J53" s="77">
        <f t="shared" si="40"/>
        <v>208553.14172988487</v>
      </c>
      <c r="K53" s="77">
        <f t="shared" si="40"/>
        <v>416914.93802768795</v>
      </c>
      <c r="L53" s="78">
        <f t="shared" si="40"/>
        <v>219015.85463166516</v>
      </c>
      <c r="M53" s="179"/>
      <c r="N53" s="148" t="s">
        <v>50</v>
      </c>
      <c r="O53" s="77"/>
      <c r="P53" s="77">
        <f t="shared" si="14"/>
        <v>35172.83709932365</v>
      </c>
      <c r="Q53" s="77">
        <f t="shared" si="15"/>
        <v>12586.358728152145</v>
      </c>
      <c r="R53" s="77">
        <f t="shared" si="16"/>
        <v>6324.1433275985</v>
      </c>
      <c r="S53" s="77">
        <f t="shared" si="17"/>
        <v>9355.63300757912</v>
      </c>
      <c r="T53" s="77">
        <f t="shared" si="18"/>
        <v>15597.482625520395</v>
      </c>
      <c r="U53" s="77">
        <f t="shared" si="19"/>
        <v>21645.614490515287</v>
      </c>
      <c r="V53" s="77">
        <f t="shared" si="20"/>
        <v>17379.428477490404</v>
      </c>
      <c r="W53" s="77">
        <f t="shared" si="21"/>
        <v>34742.91150230733</v>
      </c>
      <c r="X53" s="78">
        <f t="shared" si="22"/>
        <v>18251.32121930543</v>
      </c>
      <c r="Y53" s="186"/>
      <c r="Z53" s="186"/>
      <c r="AA53" s="186"/>
      <c r="AB53" s="186"/>
      <c r="AC53" s="186"/>
      <c r="AD53" s="186"/>
      <c r="AE53" s="186"/>
      <c r="AF53" s="186"/>
      <c r="AG53" s="186"/>
    </row>
    <row r="54" spans="1:33" s="204" customFormat="1" ht="12.75">
      <c r="A54" s="200"/>
      <c r="B54" s="201" t="s">
        <v>112</v>
      </c>
      <c r="C54" s="202"/>
      <c r="D54" s="203"/>
      <c r="E54" s="203"/>
      <c r="F54" s="203"/>
      <c r="G54" s="203"/>
      <c r="H54" s="203"/>
      <c r="I54" s="203"/>
      <c r="J54" s="203"/>
      <c r="K54" s="203"/>
      <c r="L54" s="95" t="s">
        <v>87</v>
      </c>
      <c r="M54" s="205"/>
      <c r="N54" s="212" t="s">
        <v>67</v>
      </c>
      <c r="O54" s="207"/>
      <c r="P54" s="203"/>
      <c r="Q54" s="203"/>
      <c r="R54" s="203"/>
      <c r="S54" s="203"/>
      <c r="T54" s="203"/>
      <c r="U54" s="203"/>
      <c r="V54" s="203"/>
      <c r="W54" s="203"/>
      <c r="X54" s="95" t="s">
        <v>87</v>
      </c>
      <c r="Y54" s="200"/>
      <c r="Z54" s="200"/>
      <c r="AA54" s="200"/>
      <c r="AB54" s="200"/>
      <c r="AC54" s="200"/>
      <c r="AD54" s="200"/>
      <c r="AE54" s="200"/>
      <c r="AF54" s="200"/>
      <c r="AG54" s="200"/>
    </row>
    <row r="55" spans="1:33" s="176" customFormat="1" ht="1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9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</row>
    <row r="56" spans="1:33" s="137" customFormat="1" ht="15.75">
      <c r="A56" s="173"/>
      <c r="B56" s="103" t="s">
        <v>70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73"/>
      <c r="N56" s="103" t="s">
        <v>71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89"/>
      <c r="Z56" s="189"/>
      <c r="AA56" s="189"/>
      <c r="AB56" s="189"/>
      <c r="AC56" s="189"/>
      <c r="AD56" s="189"/>
      <c r="AE56" s="189"/>
      <c r="AF56" s="189"/>
      <c r="AG56" s="189"/>
    </row>
    <row r="57" spans="1:33" s="176" customFormat="1" ht="15">
      <c r="A57" s="174"/>
      <c r="B57" s="175"/>
      <c r="C57" s="175"/>
      <c r="D57" s="185"/>
      <c r="E57" s="185"/>
      <c r="F57" s="185"/>
      <c r="G57" s="185"/>
      <c r="H57" s="185"/>
      <c r="I57" s="185"/>
      <c r="J57" s="185"/>
      <c r="K57" s="185"/>
      <c r="L57" s="185"/>
      <c r="M57" s="174"/>
      <c r="N57" s="175"/>
      <c r="O57" s="175"/>
      <c r="P57" s="185"/>
      <c r="Q57" s="185"/>
      <c r="R57" s="185"/>
      <c r="S57" s="185"/>
      <c r="T57" s="185"/>
      <c r="U57" s="185"/>
      <c r="V57" s="185"/>
      <c r="W57" s="185"/>
      <c r="X57" s="185"/>
      <c r="Y57" s="174"/>
      <c r="Z57" s="174"/>
      <c r="AA57" s="174"/>
      <c r="AB57" s="174"/>
      <c r="AC57" s="174"/>
      <c r="AD57" s="174"/>
      <c r="AE57" s="174"/>
      <c r="AF57" s="174"/>
      <c r="AG57" s="174"/>
    </row>
    <row r="58" spans="1:33" s="176" customFormat="1" ht="15">
      <c r="A58" s="174"/>
      <c r="B58" s="190"/>
      <c r="C58" s="191"/>
      <c r="D58" s="192" t="s">
        <v>25</v>
      </c>
      <c r="E58" s="193"/>
      <c r="F58" s="193"/>
      <c r="G58" s="194"/>
      <c r="H58" s="194"/>
      <c r="I58" s="194"/>
      <c r="J58" s="194"/>
      <c r="K58" s="194"/>
      <c r="L58" s="195" t="s">
        <v>50</v>
      </c>
      <c r="M58" s="174"/>
      <c r="N58" s="190"/>
      <c r="O58" s="191"/>
      <c r="P58" s="192" t="s">
        <v>25</v>
      </c>
      <c r="Q58" s="193"/>
      <c r="R58" s="193"/>
      <c r="S58" s="194"/>
      <c r="T58" s="194"/>
      <c r="U58" s="194"/>
      <c r="V58" s="194"/>
      <c r="W58" s="194"/>
      <c r="X58" s="195" t="s">
        <v>50</v>
      </c>
      <c r="Y58" s="174"/>
      <c r="Z58" s="174"/>
      <c r="AA58" s="174"/>
      <c r="AB58" s="174"/>
      <c r="AC58" s="174"/>
      <c r="AD58" s="174"/>
      <c r="AE58" s="174"/>
      <c r="AF58" s="174"/>
      <c r="AG58" s="174"/>
    </row>
    <row r="59" spans="1:33" s="176" customFormat="1" ht="60">
      <c r="A59" s="174"/>
      <c r="B59" s="196" t="s">
        <v>51</v>
      </c>
      <c r="C59" s="177"/>
      <c r="D59" s="177" t="s">
        <v>14</v>
      </c>
      <c r="E59" s="177" t="s">
        <v>6</v>
      </c>
      <c r="F59" s="177" t="s">
        <v>7</v>
      </c>
      <c r="G59" s="177" t="s">
        <v>8</v>
      </c>
      <c r="H59" s="177" t="s">
        <v>9</v>
      </c>
      <c r="I59" s="177" t="s">
        <v>10</v>
      </c>
      <c r="J59" s="177" t="s">
        <v>11</v>
      </c>
      <c r="K59" s="177" t="s">
        <v>20</v>
      </c>
      <c r="L59" s="197"/>
      <c r="M59" s="174"/>
      <c r="N59" s="196" t="s">
        <v>51</v>
      </c>
      <c r="O59" s="177"/>
      <c r="P59" s="178" t="s">
        <v>14</v>
      </c>
      <c r="Q59" s="178" t="s">
        <v>6</v>
      </c>
      <c r="R59" s="178" t="s">
        <v>7</v>
      </c>
      <c r="S59" s="178" t="s">
        <v>8</v>
      </c>
      <c r="T59" s="178" t="s">
        <v>9</v>
      </c>
      <c r="U59" s="178" t="s">
        <v>10</v>
      </c>
      <c r="V59" s="178" t="s">
        <v>11</v>
      </c>
      <c r="W59" s="178" t="s">
        <v>24</v>
      </c>
      <c r="X59" s="197"/>
      <c r="Y59" s="174"/>
      <c r="Z59" s="174"/>
      <c r="AA59" s="174"/>
      <c r="AB59" s="174"/>
      <c r="AC59" s="174"/>
      <c r="AD59" s="174"/>
      <c r="AE59" s="174"/>
      <c r="AF59" s="174"/>
      <c r="AG59" s="174"/>
    </row>
    <row r="60" spans="1:33" s="176" customFormat="1" ht="15">
      <c r="A60" s="174"/>
      <c r="B60" s="88" t="s">
        <v>52</v>
      </c>
      <c r="C60" s="89"/>
      <c r="D60" s="179">
        <f aca="true" t="shared" si="41" ref="D60:L60">D7/D$80</f>
        <v>22592.715777370784</v>
      </c>
      <c r="E60" s="179">
        <f t="shared" si="41"/>
        <v>14335.364515771556</v>
      </c>
      <c r="F60" s="179">
        <f t="shared" si="41"/>
        <v>7332.563665941289</v>
      </c>
      <c r="G60" s="179">
        <f t="shared" si="41"/>
        <v>11783.847400184928</v>
      </c>
      <c r="H60" s="179">
        <f t="shared" si="41"/>
        <v>18510.82951661395</v>
      </c>
      <c r="I60" s="179">
        <f t="shared" si="41"/>
        <v>18862.3457895068</v>
      </c>
      <c r="J60" s="179">
        <f t="shared" si="41"/>
        <v>19142.729716398422</v>
      </c>
      <c r="K60" s="179">
        <f t="shared" si="41"/>
        <v>45855.545569463895</v>
      </c>
      <c r="L60" s="198">
        <f t="shared" si="41"/>
        <v>20810.225468859844</v>
      </c>
      <c r="M60" s="174"/>
      <c r="N60" s="88" t="s">
        <v>52</v>
      </c>
      <c r="O60" s="89"/>
      <c r="P60" s="188">
        <f>D60/12</f>
        <v>1882.7263147808987</v>
      </c>
      <c r="Q60" s="188">
        <f aca="true" t="shared" si="42" ref="Q60:X60">E60/12</f>
        <v>1194.6137096476298</v>
      </c>
      <c r="R60" s="188">
        <f t="shared" si="42"/>
        <v>611.0469721617741</v>
      </c>
      <c r="S60" s="188">
        <f t="shared" si="42"/>
        <v>981.987283348744</v>
      </c>
      <c r="T60" s="188">
        <f t="shared" si="42"/>
        <v>1542.5691263844958</v>
      </c>
      <c r="U60" s="188">
        <f t="shared" si="42"/>
        <v>1571.8621491255665</v>
      </c>
      <c r="V60" s="188">
        <f t="shared" si="42"/>
        <v>1595.2274763665353</v>
      </c>
      <c r="W60" s="188">
        <f t="shared" si="42"/>
        <v>3821.2954641219912</v>
      </c>
      <c r="X60" s="211">
        <f t="shared" si="42"/>
        <v>1734.1854557383203</v>
      </c>
      <c r="Y60" s="174"/>
      <c r="Z60" s="174"/>
      <c r="AA60" s="174"/>
      <c r="AB60" s="174"/>
      <c r="AC60" s="174"/>
      <c r="AD60" s="174"/>
      <c r="AE60" s="174"/>
      <c r="AF60" s="174"/>
      <c r="AG60" s="174"/>
    </row>
    <row r="61" spans="1:33" s="176" customFormat="1" ht="15">
      <c r="A61" s="174"/>
      <c r="B61" s="88"/>
      <c r="C61" s="89" t="s">
        <v>79</v>
      </c>
      <c r="D61" s="179">
        <f aca="true" t="shared" si="43" ref="D61:L61">D8/D$80</f>
        <v>4842.749287749289</v>
      </c>
      <c r="E61" s="179">
        <f t="shared" si="43"/>
        <v>4389.427392329651</v>
      </c>
      <c r="F61" s="179">
        <f t="shared" si="43"/>
        <v>2710.949401206122</v>
      </c>
      <c r="G61" s="179">
        <f t="shared" si="43"/>
        <v>5985.664640272579</v>
      </c>
      <c r="H61" s="179">
        <f t="shared" si="43"/>
        <v>8538.053366530898</v>
      </c>
      <c r="I61" s="179">
        <f t="shared" si="43"/>
        <v>7305.423370294787</v>
      </c>
      <c r="J61" s="179">
        <f t="shared" si="43"/>
        <v>6411.983730850667</v>
      </c>
      <c r="K61" s="179">
        <f t="shared" si="43"/>
        <v>10738.22359407347</v>
      </c>
      <c r="L61" s="198">
        <f t="shared" si="43"/>
        <v>7155.073308244211</v>
      </c>
      <c r="M61" s="174"/>
      <c r="N61" s="88"/>
      <c r="O61" s="89" t="s">
        <v>79</v>
      </c>
      <c r="P61" s="188">
        <f aca="true" t="shared" si="44" ref="P61:P79">D61/12</f>
        <v>403.5624406457741</v>
      </c>
      <c r="Q61" s="188">
        <f aca="true" t="shared" si="45" ref="Q61:Q79">E61/12</f>
        <v>365.78561602747095</v>
      </c>
      <c r="R61" s="188">
        <f aca="true" t="shared" si="46" ref="R61:R79">F61/12</f>
        <v>225.91245010051014</v>
      </c>
      <c r="S61" s="188">
        <f aca="true" t="shared" si="47" ref="S61:S79">G61/12</f>
        <v>498.8053866893816</v>
      </c>
      <c r="T61" s="188">
        <f aca="true" t="shared" si="48" ref="T61:T79">H61/12</f>
        <v>711.5044472109081</v>
      </c>
      <c r="U61" s="188">
        <f aca="true" t="shared" si="49" ref="U61:U79">I61/12</f>
        <v>608.7852808578989</v>
      </c>
      <c r="V61" s="188">
        <f aca="true" t="shared" si="50" ref="V61:V79">J61/12</f>
        <v>534.3319775708889</v>
      </c>
      <c r="W61" s="188">
        <f aca="true" t="shared" si="51" ref="W61:W79">K61/12</f>
        <v>894.8519661727892</v>
      </c>
      <c r="X61" s="211">
        <f aca="true" t="shared" si="52" ref="X61:X79">L61/12</f>
        <v>596.2561090203509</v>
      </c>
      <c r="Y61" s="174"/>
      <c r="Z61" s="174"/>
      <c r="AA61" s="174"/>
      <c r="AB61" s="174"/>
      <c r="AC61" s="174"/>
      <c r="AD61" s="174"/>
      <c r="AE61" s="174"/>
      <c r="AF61" s="174"/>
      <c r="AG61" s="174"/>
    </row>
    <row r="62" spans="1:33" s="176" customFormat="1" ht="15">
      <c r="A62" s="174"/>
      <c r="B62" s="88"/>
      <c r="C62" s="89" t="s">
        <v>53</v>
      </c>
      <c r="D62" s="179">
        <f aca="true" t="shared" si="53" ref="D62:L62">D9/D$80</f>
        <v>322.4092389092389</v>
      </c>
      <c r="E62" s="179">
        <f t="shared" si="53"/>
        <v>2284.2684223124525</v>
      </c>
      <c r="F62" s="179">
        <f t="shared" si="53"/>
        <v>1304.4409953348127</v>
      </c>
      <c r="G62" s="179">
        <f t="shared" si="53"/>
        <v>187.05656078454214</v>
      </c>
      <c r="H62" s="179">
        <f t="shared" si="53"/>
        <v>3277.466219341238</v>
      </c>
      <c r="I62" s="179">
        <f t="shared" si="53"/>
        <v>1925.4558379818595</v>
      </c>
      <c r="J62" s="179">
        <f t="shared" si="53"/>
        <v>1816.8380155501125</v>
      </c>
      <c r="K62" s="179">
        <f t="shared" si="53"/>
        <v>2568.78846366432</v>
      </c>
      <c r="L62" s="198">
        <f t="shared" si="53"/>
        <v>1959.505849778465</v>
      </c>
      <c r="M62" s="174"/>
      <c r="N62" s="88"/>
      <c r="O62" s="89" t="s">
        <v>53</v>
      </c>
      <c r="P62" s="188">
        <f t="shared" si="44"/>
        <v>26.86743657576991</v>
      </c>
      <c r="Q62" s="188">
        <f t="shared" si="45"/>
        <v>190.35570185937104</v>
      </c>
      <c r="R62" s="188">
        <f t="shared" si="46"/>
        <v>108.70341627790106</v>
      </c>
      <c r="S62" s="188">
        <f t="shared" si="47"/>
        <v>15.588046732045179</v>
      </c>
      <c r="T62" s="188">
        <f t="shared" si="48"/>
        <v>273.12218494510313</v>
      </c>
      <c r="U62" s="188">
        <f t="shared" si="49"/>
        <v>160.45465316515495</v>
      </c>
      <c r="V62" s="188">
        <f t="shared" si="50"/>
        <v>151.40316796250937</v>
      </c>
      <c r="W62" s="188">
        <f t="shared" si="51"/>
        <v>214.06570530535998</v>
      </c>
      <c r="X62" s="211">
        <f t="shared" si="52"/>
        <v>163.2921541482054</v>
      </c>
      <c r="Y62" s="174"/>
      <c r="Z62" s="174"/>
      <c r="AA62" s="174"/>
      <c r="AB62" s="174"/>
      <c r="AC62" s="174"/>
      <c r="AD62" s="174"/>
      <c r="AE62" s="174"/>
      <c r="AF62" s="174"/>
      <c r="AG62" s="174"/>
    </row>
    <row r="63" spans="1:33" s="176" customFormat="1" ht="15">
      <c r="A63" s="174"/>
      <c r="B63" s="88"/>
      <c r="C63" s="89" t="s">
        <v>64</v>
      </c>
      <c r="D63" s="179">
        <f aca="true" t="shared" si="54" ref="D63:L63">D10/D$80</f>
        <v>10172.591001221</v>
      </c>
      <c r="E63" s="179">
        <f t="shared" si="54"/>
        <v>3389.6115666944456</v>
      </c>
      <c r="F63" s="179">
        <f t="shared" si="54"/>
        <v>1858.277800890368</v>
      </c>
      <c r="G63" s="179">
        <f t="shared" si="54"/>
        <v>1056.2964447704474</v>
      </c>
      <c r="H63" s="179">
        <f t="shared" si="54"/>
        <v>3273.4752480848624</v>
      </c>
      <c r="I63" s="179">
        <f t="shared" si="54"/>
        <v>3022.8225277777788</v>
      </c>
      <c r="J63" s="179">
        <f t="shared" si="54"/>
        <v>2981.1792686695917</v>
      </c>
      <c r="K63" s="179">
        <f t="shared" si="54"/>
        <v>10192.428941585546</v>
      </c>
      <c r="L63" s="198">
        <f t="shared" si="54"/>
        <v>3849.4511358107347</v>
      </c>
      <c r="M63" s="174"/>
      <c r="N63" s="88"/>
      <c r="O63" s="89" t="s">
        <v>64</v>
      </c>
      <c r="P63" s="188">
        <f t="shared" si="44"/>
        <v>847.7159167684167</v>
      </c>
      <c r="Q63" s="188">
        <f t="shared" si="45"/>
        <v>282.46763055787045</v>
      </c>
      <c r="R63" s="188">
        <f t="shared" si="46"/>
        <v>154.85648340753067</v>
      </c>
      <c r="S63" s="188">
        <f t="shared" si="47"/>
        <v>88.02470373087061</v>
      </c>
      <c r="T63" s="188">
        <f t="shared" si="48"/>
        <v>272.7896040070719</v>
      </c>
      <c r="U63" s="188">
        <f t="shared" si="49"/>
        <v>251.9018773148149</v>
      </c>
      <c r="V63" s="188">
        <f t="shared" si="50"/>
        <v>248.43160572246597</v>
      </c>
      <c r="W63" s="188">
        <f t="shared" si="51"/>
        <v>849.3690784654622</v>
      </c>
      <c r="X63" s="211">
        <f t="shared" si="52"/>
        <v>320.78759465089456</v>
      </c>
      <c r="Y63" s="174"/>
      <c r="Z63" s="174"/>
      <c r="AA63" s="174"/>
      <c r="AB63" s="174"/>
      <c r="AC63" s="174"/>
      <c r="AD63" s="174"/>
      <c r="AE63" s="174"/>
      <c r="AF63" s="174"/>
      <c r="AG63" s="174"/>
    </row>
    <row r="64" spans="1:33" s="176" customFormat="1" ht="15">
      <c r="A64" s="174"/>
      <c r="B64" s="88"/>
      <c r="C64" s="89" t="s">
        <v>82</v>
      </c>
      <c r="D64" s="179">
        <f aca="true" t="shared" si="55" ref="D64:L64">D11/D$80</f>
        <v>1865.6134920634925</v>
      </c>
      <c r="E64" s="179">
        <f t="shared" si="55"/>
        <v>1928.260136704551</v>
      </c>
      <c r="F64" s="179">
        <f t="shared" si="55"/>
        <v>346.2779420549582</v>
      </c>
      <c r="G64" s="179">
        <f t="shared" si="55"/>
        <v>765.4438825953376</v>
      </c>
      <c r="H64" s="179">
        <f t="shared" si="55"/>
        <v>1217.6379895467692</v>
      </c>
      <c r="I64" s="179">
        <f t="shared" si="55"/>
        <v>1879.4950876417236</v>
      </c>
      <c r="J64" s="179">
        <f t="shared" si="55"/>
        <v>1549.5248356651578</v>
      </c>
      <c r="K64" s="179">
        <f t="shared" si="55"/>
        <v>2534.39601520156</v>
      </c>
      <c r="L64" s="198">
        <f t="shared" si="55"/>
        <v>1542.4145310503623</v>
      </c>
      <c r="M64" s="174"/>
      <c r="N64" s="88"/>
      <c r="O64" s="89" t="s">
        <v>82</v>
      </c>
      <c r="P64" s="188">
        <f t="shared" si="44"/>
        <v>155.46779100529105</v>
      </c>
      <c r="Q64" s="188">
        <f t="shared" si="45"/>
        <v>160.68834472537927</v>
      </c>
      <c r="R64" s="188">
        <f t="shared" si="46"/>
        <v>28.856495171246518</v>
      </c>
      <c r="S64" s="188">
        <f t="shared" si="47"/>
        <v>63.786990216278134</v>
      </c>
      <c r="T64" s="188">
        <f t="shared" si="48"/>
        <v>101.46983246223077</v>
      </c>
      <c r="U64" s="188">
        <f t="shared" si="49"/>
        <v>156.6245906368103</v>
      </c>
      <c r="V64" s="188">
        <f t="shared" si="50"/>
        <v>129.12706963876315</v>
      </c>
      <c r="W64" s="188">
        <f t="shared" si="51"/>
        <v>211.19966793346336</v>
      </c>
      <c r="X64" s="211">
        <f t="shared" si="52"/>
        <v>128.53454425419685</v>
      </c>
      <c r="Y64" s="174"/>
      <c r="Z64" s="174"/>
      <c r="AA64" s="174"/>
      <c r="AB64" s="174"/>
      <c r="AC64" s="174"/>
      <c r="AD64" s="174"/>
      <c r="AE64" s="174"/>
      <c r="AF64" s="174"/>
      <c r="AG64" s="174"/>
    </row>
    <row r="65" spans="1:33" s="176" customFormat="1" ht="15">
      <c r="A65" s="174"/>
      <c r="B65" s="88" t="s">
        <v>54</v>
      </c>
      <c r="C65" s="99"/>
      <c r="D65" s="179">
        <f aca="true" t="shared" si="56" ref="D65:L65">D12/D$80</f>
        <v>73942.33566748061</v>
      </c>
      <c r="E65" s="179">
        <f t="shared" si="56"/>
        <v>26300.441912400947</v>
      </c>
      <c r="F65" s="179">
        <f t="shared" si="56"/>
        <v>15236.925367727237</v>
      </c>
      <c r="G65" s="179">
        <f t="shared" si="56"/>
        <v>19373.102445605888</v>
      </c>
      <c r="H65" s="179">
        <f t="shared" si="56"/>
        <v>33700.80768499965</v>
      </c>
      <c r="I65" s="179">
        <f t="shared" si="56"/>
        <v>47608.87964378253</v>
      </c>
      <c r="J65" s="179">
        <f t="shared" si="56"/>
        <v>41975.72298982566</v>
      </c>
      <c r="K65" s="179">
        <f t="shared" si="56"/>
        <v>48477.01012309348</v>
      </c>
      <c r="L65" s="198">
        <f t="shared" si="56"/>
        <v>37414.10234516062</v>
      </c>
      <c r="M65" s="174"/>
      <c r="N65" s="88" t="s">
        <v>54</v>
      </c>
      <c r="O65" s="99"/>
      <c r="P65" s="188">
        <f t="shared" si="44"/>
        <v>6161.861305623384</v>
      </c>
      <c r="Q65" s="188">
        <f t="shared" si="45"/>
        <v>2191.703492700079</v>
      </c>
      <c r="R65" s="188">
        <f t="shared" si="46"/>
        <v>1269.7437806439364</v>
      </c>
      <c r="S65" s="188">
        <f t="shared" si="47"/>
        <v>1614.4252038004906</v>
      </c>
      <c r="T65" s="188">
        <f t="shared" si="48"/>
        <v>2808.4006404166375</v>
      </c>
      <c r="U65" s="188">
        <f t="shared" si="49"/>
        <v>3967.4066369818775</v>
      </c>
      <c r="V65" s="188">
        <f t="shared" si="50"/>
        <v>3497.976915818805</v>
      </c>
      <c r="W65" s="188">
        <f t="shared" si="51"/>
        <v>4039.7508435911236</v>
      </c>
      <c r="X65" s="211">
        <f t="shared" si="52"/>
        <v>3117.8418620967186</v>
      </c>
      <c r="Y65" s="174"/>
      <c r="Z65" s="174"/>
      <c r="AA65" s="174"/>
      <c r="AB65" s="174"/>
      <c r="AC65" s="174"/>
      <c r="AD65" s="174"/>
      <c r="AE65" s="174"/>
      <c r="AF65" s="174"/>
      <c r="AG65" s="174"/>
    </row>
    <row r="66" spans="1:33" s="176" customFormat="1" ht="15">
      <c r="A66" s="174"/>
      <c r="B66" s="88"/>
      <c r="C66" s="89" t="s">
        <v>84</v>
      </c>
      <c r="D66" s="179">
        <f aca="true" t="shared" si="57" ref="D66:L66">D13/D$80</f>
        <v>4071.153846153846</v>
      </c>
      <c r="E66" s="179">
        <f t="shared" si="57"/>
        <v>658.3658619833685</v>
      </c>
      <c r="F66" s="179">
        <f t="shared" si="57"/>
        <v>549.9594462934517</v>
      </c>
      <c r="G66" s="179">
        <f t="shared" si="57"/>
        <v>1556.02035925419</v>
      </c>
      <c r="H66" s="179">
        <f t="shared" si="57"/>
        <v>5046.677245112811</v>
      </c>
      <c r="I66" s="179">
        <f t="shared" si="57"/>
        <v>4403.0967861678</v>
      </c>
      <c r="J66" s="179">
        <f t="shared" si="57"/>
        <v>12882.812815984187</v>
      </c>
      <c r="K66" s="179">
        <f t="shared" si="57"/>
        <v>7043.364719685651</v>
      </c>
      <c r="L66" s="198">
        <f t="shared" si="57"/>
        <v>5812.6807964299605</v>
      </c>
      <c r="M66" s="174"/>
      <c r="N66" s="88"/>
      <c r="O66" s="89" t="s">
        <v>84</v>
      </c>
      <c r="P66" s="188">
        <f t="shared" si="44"/>
        <v>339.2628205128205</v>
      </c>
      <c r="Q66" s="188">
        <f t="shared" si="45"/>
        <v>54.86382183194738</v>
      </c>
      <c r="R66" s="188">
        <f t="shared" si="46"/>
        <v>45.82995385778764</v>
      </c>
      <c r="S66" s="188">
        <f t="shared" si="47"/>
        <v>129.6683632711825</v>
      </c>
      <c r="T66" s="188">
        <f t="shared" si="48"/>
        <v>420.55643709273426</v>
      </c>
      <c r="U66" s="188">
        <f t="shared" si="49"/>
        <v>366.92473218065</v>
      </c>
      <c r="V66" s="188">
        <f t="shared" si="50"/>
        <v>1073.567734665349</v>
      </c>
      <c r="W66" s="188">
        <f t="shared" si="51"/>
        <v>586.9470599738042</v>
      </c>
      <c r="X66" s="211">
        <f t="shared" si="52"/>
        <v>484.3900663691634</v>
      </c>
      <c r="Y66" s="174"/>
      <c r="Z66" s="174"/>
      <c r="AA66" s="174"/>
      <c r="AB66" s="174"/>
      <c r="AC66" s="174"/>
      <c r="AD66" s="174"/>
      <c r="AE66" s="174"/>
      <c r="AF66" s="174"/>
      <c r="AG66" s="174"/>
    </row>
    <row r="67" spans="1:33" s="176" customFormat="1" ht="15">
      <c r="A67" s="174"/>
      <c r="B67" s="88"/>
      <c r="C67" s="89" t="s">
        <v>55</v>
      </c>
      <c r="D67" s="179">
        <f aca="true" t="shared" si="58" ref="D67:L67">D14/D$80</f>
        <v>15133.158485958485</v>
      </c>
      <c r="E67" s="179">
        <f t="shared" si="58"/>
        <v>12452.15086969627</v>
      </c>
      <c r="F67" s="179">
        <f t="shared" si="58"/>
        <v>7166.672572822439</v>
      </c>
      <c r="G67" s="179">
        <f t="shared" si="58"/>
        <v>5363.515850284667</v>
      </c>
      <c r="H67" s="179">
        <f t="shared" si="58"/>
        <v>13319.105404110644</v>
      </c>
      <c r="I67" s="179">
        <f t="shared" si="58"/>
        <v>24206.923011621315</v>
      </c>
      <c r="J67" s="179">
        <f t="shared" si="58"/>
        <v>12513.618439268776</v>
      </c>
      <c r="K67" s="179">
        <f t="shared" si="58"/>
        <v>8757.21729713388</v>
      </c>
      <c r="L67" s="198">
        <f t="shared" si="58"/>
        <v>13312.71593825366</v>
      </c>
      <c r="M67" s="174"/>
      <c r="N67" s="88"/>
      <c r="O67" s="89" t="s">
        <v>55</v>
      </c>
      <c r="P67" s="188">
        <f t="shared" si="44"/>
        <v>1261.0965404965405</v>
      </c>
      <c r="Q67" s="188">
        <f t="shared" si="45"/>
        <v>1037.6792391413558</v>
      </c>
      <c r="R67" s="188">
        <f t="shared" si="46"/>
        <v>597.2227144018699</v>
      </c>
      <c r="S67" s="188">
        <f t="shared" si="47"/>
        <v>446.9596541903889</v>
      </c>
      <c r="T67" s="188">
        <f t="shared" si="48"/>
        <v>1109.9254503425536</v>
      </c>
      <c r="U67" s="188">
        <f t="shared" si="49"/>
        <v>2017.2435843017763</v>
      </c>
      <c r="V67" s="188">
        <f t="shared" si="50"/>
        <v>1042.8015366057314</v>
      </c>
      <c r="W67" s="188">
        <f t="shared" si="51"/>
        <v>729.76810809449</v>
      </c>
      <c r="X67" s="211">
        <f t="shared" si="52"/>
        <v>1109.3929948544717</v>
      </c>
      <c r="Y67" s="174"/>
      <c r="Z67" s="174"/>
      <c r="AA67" s="174"/>
      <c r="AB67" s="174"/>
      <c r="AC67" s="174"/>
      <c r="AD67" s="174"/>
      <c r="AE67" s="174"/>
      <c r="AF67" s="174"/>
      <c r="AG67" s="174"/>
    </row>
    <row r="68" spans="1:33" s="176" customFormat="1" ht="15">
      <c r="A68" s="174"/>
      <c r="B68" s="88"/>
      <c r="C68" s="89" t="s">
        <v>56</v>
      </c>
      <c r="D68" s="179">
        <f aca="true" t="shared" si="59" ref="D68:L68">D15/D$80</f>
        <v>45164.927861721604</v>
      </c>
      <c r="E68" s="179">
        <f t="shared" si="59"/>
        <v>7998.661610556041</v>
      </c>
      <c r="F68" s="179">
        <f t="shared" si="59"/>
        <v>4262.43113425926</v>
      </c>
      <c r="G68" s="179">
        <f t="shared" si="59"/>
        <v>10190.016828741793</v>
      </c>
      <c r="H68" s="179">
        <f t="shared" si="59"/>
        <v>8415.506730729961</v>
      </c>
      <c r="I68" s="179">
        <f t="shared" si="59"/>
        <v>9732.63100008503</v>
      </c>
      <c r="J68" s="179">
        <f t="shared" si="59"/>
        <v>12603.99406691254</v>
      </c>
      <c r="K68" s="179">
        <f t="shared" si="59"/>
        <v>21825.645257141867</v>
      </c>
      <c r="L68" s="198">
        <f t="shared" si="59"/>
        <v>11844.108856060087</v>
      </c>
      <c r="M68" s="174"/>
      <c r="N68" s="88"/>
      <c r="O68" s="89" t="s">
        <v>56</v>
      </c>
      <c r="P68" s="188">
        <f t="shared" si="44"/>
        <v>3763.7439884768005</v>
      </c>
      <c r="Q68" s="188">
        <f t="shared" si="45"/>
        <v>666.5551342130034</v>
      </c>
      <c r="R68" s="188">
        <f t="shared" si="46"/>
        <v>355.202594521605</v>
      </c>
      <c r="S68" s="188">
        <f t="shared" si="47"/>
        <v>849.168069061816</v>
      </c>
      <c r="T68" s="188">
        <f t="shared" si="48"/>
        <v>701.2922275608302</v>
      </c>
      <c r="U68" s="188">
        <f t="shared" si="49"/>
        <v>811.0525833404191</v>
      </c>
      <c r="V68" s="188">
        <f t="shared" si="50"/>
        <v>1050.3328389093783</v>
      </c>
      <c r="W68" s="188">
        <f t="shared" si="51"/>
        <v>1818.803771428489</v>
      </c>
      <c r="X68" s="211">
        <f t="shared" si="52"/>
        <v>987.0090713383406</v>
      </c>
      <c r="Y68" s="174"/>
      <c r="Z68" s="174"/>
      <c r="AA68" s="174"/>
      <c r="AB68" s="174"/>
      <c r="AC68" s="174"/>
      <c r="AD68" s="174"/>
      <c r="AE68" s="174"/>
      <c r="AF68" s="174"/>
      <c r="AG68" s="174"/>
    </row>
    <row r="69" spans="1:33" s="176" customFormat="1" ht="15">
      <c r="A69" s="174"/>
      <c r="B69" s="88"/>
      <c r="C69" s="89" t="s">
        <v>57</v>
      </c>
      <c r="D69" s="179">
        <f aca="true" t="shared" si="60" ref="D69:L69">D16/D$80</f>
        <v>9407.174079670327</v>
      </c>
      <c r="E69" s="179">
        <f t="shared" si="60"/>
        <v>5091.536586087519</v>
      </c>
      <c r="F69" s="179">
        <f t="shared" si="60"/>
        <v>2147.843368701523</v>
      </c>
      <c r="G69" s="179">
        <f t="shared" si="60"/>
        <v>2166.6056927264585</v>
      </c>
      <c r="H69" s="179">
        <f t="shared" si="60"/>
        <v>6809.095299521598</v>
      </c>
      <c r="I69" s="179">
        <f t="shared" si="60"/>
        <v>9207.373142166949</v>
      </c>
      <c r="J69" s="179">
        <f t="shared" si="60"/>
        <v>3832.745984294779</v>
      </c>
      <c r="K69" s="179">
        <f t="shared" si="60"/>
        <v>10653.268626059806</v>
      </c>
      <c r="L69" s="198">
        <f t="shared" si="60"/>
        <v>6260.3283216944865</v>
      </c>
      <c r="M69" s="174"/>
      <c r="N69" s="88"/>
      <c r="O69" s="89" t="s">
        <v>57</v>
      </c>
      <c r="P69" s="188">
        <f t="shared" si="44"/>
        <v>783.9311733058606</v>
      </c>
      <c r="Q69" s="188">
        <f t="shared" si="45"/>
        <v>424.29471550729323</v>
      </c>
      <c r="R69" s="188">
        <f t="shared" si="46"/>
        <v>178.9869473917936</v>
      </c>
      <c r="S69" s="188">
        <f t="shared" si="47"/>
        <v>180.55047439387155</v>
      </c>
      <c r="T69" s="188">
        <f t="shared" si="48"/>
        <v>567.4246082934665</v>
      </c>
      <c r="U69" s="188">
        <f t="shared" si="49"/>
        <v>767.2810951805791</v>
      </c>
      <c r="V69" s="188">
        <f t="shared" si="50"/>
        <v>319.3954986912316</v>
      </c>
      <c r="W69" s="188">
        <f t="shared" si="51"/>
        <v>887.7723855049838</v>
      </c>
      <c r="X69" s="211">
        <f t="shared" si="52"/>
        <v>521.6940268078739</v>
      </c>
      <c r="Y69" s="174"/>
      <c r="Z69" s="174"/>
      <c r="AA69" s="174"/>
      <c r="AB69" s="174"/>
      <c r="AC69" s="174"/>
      <c r="AD69" s="174"/>
      <c r="AE69" s="174"/>
      <c r="AF69" s="174"/>
      <c r="AG69" s="174"/>
    </row>
    <row r="70" spans="1:33" s="176" customFormat="1" ht="15">
      <c r="A70" s="174"/>
      <c r="B70" s="88" t="s">
        <v>58</v>
      </c>
      <c r="C70" s="99"/>
      <c r="D70" s="179">
        <f aca="true" t="shared" si="61" ref="D70:L70">D17/D$80</f>
        <v>25525.77507478633</v>
      </c>
      <c r="E70" s="179">
        <f t="shared" si="61"/>
        <v>6763.454878865905</v>
      </c>
      <c r="F70" s="179">
        <f t="shared" si="61"/>
        <v>5367.334954852221</v>
      </c>
      <c r="G70" s="179">
        <f t="shared" si="61"/>
        <v>7826.5025939776115</v>
      </c>
      <c r="H70" s="179">
        <f t="shared" si="61"/>
        <v>9592.68753102389</v>
      </c>
      <c r="I70" s="179">
        <f t="shared" si="61"/>
        <v>8130.721859624149</v>
      </c>
      <c r="J70" s="179">
        <f t="shared" si="61"/>
        <v>12091.719063553428</v>
      </c>
      <c r="K70" s="179">
        <f t="shared" si="61"/>
        <v>21775.60268852258</v>
      </c>
      <c r="L70" s="198">
        <f t="shared" si="61"/>
        <v>11062.234494807872</v>
      </c>
      <c r="M70" s="174"/>
      <c r="N70" s="88" t="s">
        <v>58</v>
      </c>
      <c r="O70" s="99"/>
      <c r="P70" s="188">
        <f t="shared" si="44"/>
        <v>2127.1479228988605</v>
      </c>
      <c r="Q70" s="188">
        <f t="shared" si="45"/>
        <v>563.6212399054921</v>
      </c>
      <c r="R70" s="188">
        <f t="shared" si="46"/>
        <v>447.27791290435175</v>
      </c>
      <c r="S70" s="188">
        <f t="shared" si="47"/>
        <v>652.2085494981343</v>
      </c>
      <c r="T70" s="188">
        <f t="shared" si="48"/>
        <v>799.3906275853242</v>
      </c>
      <c r="U70" s="188">
        <f t="shared" si="49"/>
        <v>677.5601549686791</v>
      </c>
      <c r="V70" s="188">
        <f t="shared" si="50"/>
        <v>1007.643255296119</v>
      </c>
      <c r="W70" s="188">
        <f t="shared" si="51"/>
        <v>1814.6335573768818</v>
      </c>
      <c r="X70" s="211">
        <f t="shared" si="52"/>
        <v>921.8528745673226</v>
      </c>
      <c r="Y70" s="174"/>
      <c r="Z70" s="174"/>
      <c r="AA70" s="174"/>
      <c r="AB70" s="174"/>
      <c r="AC70" s="174"/>
      <c r="AD70" s="174"/>
      <c r="AE70" s="174"/>
      <c r="AF70" s="174"/>
      <c r="AG70" s="174"/>
    </row>
    <row r="71" spans="1:33" s="176" customFormat="1" ht="15">
      <c r="A71" s="174"/>
      <c r="B71" s="88"/>
      <c r="C71" s="89" t="s">
        <v>59</v>
      </c>
      <c r="D71" s="179">
        <f aca="true" t="shared" si="62" ref="D71:L71">D18/D$80</f>
        <v>1259.5296105006105</v>
      </c>
      <c r="E71" s="179">
        <f t="shared" si="62"/>
        <v>1497.6290646172802</v>
      </c>
      <c r="F71" s="179">
        <f t="shared" si="62"/>
        <v>1869.9527096937761</v>
      </c>
      <c r="G71" s="179">
        <f t="shared" si="62"/>
        <v>2076.2382228074903</v>
      </c>
      <c r="H71" s="179">
        <f t="shared" si="62"/>
        <v>1679.0597034505588</v>
      </c>
      <c r="I71" s="179">
        <f t="shared" si="62"/>
        <v>1908.4233373120182</v>
      </c>
      <c r="J71" s="179">
        <f t="shared" si="62"/>
        <v>3165.0303558302558</v>
      </c>
      <c r="K71" s="179">
        <f t="shared" si="62"/>
        <v>2262.514025001172</v>
      </c>
      <c r="L71" s="198">
        <f t="shared" si="62"/>
        <v>2169.812082802961</v>
      </c>
      <c r="M71" s="174"/>
      <c r="N71" s="88"/>
      <c r="O71" s="89" t="s">
        <v>59</v>
      </c>
      <c r="P71" s="188">
        <f t="shared" si="44"/>
        <v>104.96080087505088</v>
      </c>
      <c r="Q71" s="188">
        <f t="shared" si="45"/>
        <v>124.80242205144002</v>
      </c>
      <c r="R71" s="188">
        <f t="shared" si="46"/>
        <v>155.82939247448135</v>
      </c>
      <c r="S71" s="188">
        <f t="shared" si="47"/>
        <v>173.0198519006242</v>
      </c>
      <c r="T71" s="188">
        <f t="shared" si="48"/>
        <v>139.92164195421324</v>
      </c>
      <c r="U71" s="188">
        <f t="shared" si="49"/>
        <v>159.03527810933485</v>
      </c>
      <c r="V71" s="188">
        <f t="shared" si="50"/>
        <v>263.75252965252133</v>
      </c>
      <c r="W71" s="188">
        <f t="shared" si="51"/>
        <v>188.54283541676432</v>
      </c>
      <c r="X71" s="211">
        <f t="shared" si="52"/>
        <v>180.8176735669134</v>
      </c>
      <c r="Y71" s="174"/>
      <c r="Z71" s="174"/>
      <c r="AA71" s="174"/>
      <c r="AB71" s="174"/>
      <c r="AC71" s="174"/>
      <c r="AD71" s="174"/>
      <c r="AE71" s="174"/>
      <c r="AF71" s="174"/>
      <c r="AG71" s="174"/>
    </row>
    <row r="72" spans="1:33" s="176" customFormat="1" ht="15">
      <c r="A72" s="174"/>
      <c r="B72" s="88"/>
      <c r="C72" s="89" t="s">
        <v>63</v>
      </c>
      <c r="D72" s="179">
        <f aca="true" t="shared" si="63" ref="D72:L72">D19/D$80</f>
        <v>10872.70122995523</v>
      </c>
      <c r="E72" s="179">
        <f t="shared" si="63"/>
        <v>2754.137968979946</v>
      </c>
      <c r="F72" s="179">
        <f t="shared" si="63"/>
        <v>1254.6291984816808</v>
      </c>
      <c r="G72" s="179">
        <f t="shared" si="63"/>
        <v>3482.591282469022</v>
      </c>
      <c r="H72" s="179">
        <f t="shared" si="63"/>
        <v>3280.774233208877</v>
      </c>
      <c r="I72" s="179">
        <f t="shared" si="63"/>
        <v>4184.276102788436</v>
      </c>
      <c r="J72" s="179">
        <f t="shared" si="63"/>
        <v>5563.869609337218</v>
      </c>
      <c r="K72" s="179">
        <f t="shared" si="63"/>
        <v>9761.266375411207</v>
      </c>
      <c r="L72" s="198">
        <f t="shared" si="63"/>
        <v>4823.067436565374</v>
      </c>
      <c r="M72" s="174"/>
      <c r="N72" s="88"/>
      <c r="O72" s="89" t="s">
        <v>63</v>
      </c>
      <c r="P72" s="188">
        <f t="shared" si="44"/>
        <v>906.0584358296024</v>
      </c>
      <c r="Q72" s="188">
        <f t="shared" si="45"/>
        <v>229.5114974149955</v>
      </c>
      <c r="R72" s="188">
        <f t="shared" si="46"/>
        <v>104.55243320680673</v>
      </c>
      <c r="S72" s="188">
        <f t="shared" si="47"/>
        <v>290.21594020575185</v>
      </c>
      <c r="T72" s="188">
        <f t="shared" si="48"/>
        <v>273.3978527674064</v>
      </c>
      <c r="U72" s="188">
        <f t="shared" si="49"/>
        <v>348.68967523236967</v>
      </c>
      <c r="V72" s="188">
        <f t="shared" si="50"/>
        <v>463.65580077810154</v>
      </c>
      <c r="W72" s="188">
        <f t="shared" si="51"/>
        <v>813.4388646176006</v>
      </c>
      <c r="X72" s="211">
        <f t="shared" si="52"/>
        <v>401.9222863804478</v>
      </c>
      <c r="Y72" s="174"/>
      <c r="Z72" s="174"/>
      <c r="AA72" s="174"/>
      <c r="AB72" s="174"/>
      <c r="AC72" s="174"/>
      <c r="AD72" s="174"/>
      <c r="AE72" s="174"/>
      <c r="AF72" s="174"/>
      <c r="AG72" s="174"/>
    </row>
    <row r="73" spans="1:33" s="176" customFormat="1" ht="15">
      <c r="A73" s="174"/>
      <c r="B73" s="88"/>
      <c r="C73" s="89" t="s">
        <v>60</v>
      </c>
      <c r="D73" s="179">
        <f aca="true" t="shared" si="64" ref="D73:L73">D20/D$80</f>
        <v>8530.806814204314</v>
      </c>
      <c r="E73" s="179">
        <f t="shared" si="64"/>
        <v>862.5893647866096</v>
      </c>
      <c r="F73" s="179">
        <f t="shared" si="64"/>
        <v>318.4717966291176</v>
      </c>
      <c r="G73" s="179">
        <f t="shared" si="64"/>
        <v>915.8941929987525</v>
      </c>
      <c r="H73" s="179">
        <f t="shared" si="64"/>
        <v>1714.3083501401863</v>
      </c>
      <c r="I73" s="179">
        <f t="shared" si="64"/>
        <v>420.5575000113381</v>
      </c>
      <c r="J73" s="179">
        <f t="shared" si="64"/>
        <v>452.3714843705458</v>
      </c>
      <c r="K73" s="179">
        <f t="shared" si="64"/>
        <v>4249.625127837813</v>
      </c>
      <c r="L73" s="198">
        <f t="shared" si="64"/>
        <v>1376.6766076479446</v>
      </c>
      <c r="M73" s="174"/>
      <c r="N73" s="88"/>
      <c r="O73" s="89" t="s">
        <v>60</v>
      </c>
      <c r="P73" s="188">
        <f t="shared" si="44"/>
        <v>710.9005678503595</v>
      </c>
      <c r="Q73" s="188">
        <f t="shared" si="45"/>
        <v>71.8824470655508</v>
      </c>
      <c r="R73" s="188">
        <f t="shared" si="46"/>
        <v>26.5393163857598</v>
      </c>
      <c r="S73" s="188">
        <f t="shared" si="47"/>
        <v>76.32451608322937</v>
      </c>
      <c r="T73" s="188">
        <f t="shared" si="48"/>
        <v>142.85902917834886</v>
      </c>
      <c r="U73" s="188">
        <f t="shared" si="49"/>
        <v>35.04645833427818</v>
      </c>
      <c r="V73" s="188">
        <f t="shared" si="50"/>
        <v>37.69762369754548</v>
      </c>
      <c r="W73" s="188">
        <f t="shared" si="51"/>
        <v>354.1354273198178</v>
      </c>
      <c r="X73" s="211">
        <f t="shared" si="52"/>
        <v>114.72305063732871</v>
      </c>
      <c r="Y73" s="174"/>
      <c r="Z73" s="174"/>
      <c r="AA73" s="174"/>
      <c r="AB73" s="174"/>
      <c r="AC73" s="174"/>
      <c r="AD73" s="174"/>
      <c r="AE73" s="174"/>
      <c r="AF73" s="174"/>
      <c r="AG73" s="174"/>
    </row>
    <row r="74" spans="1:33" s="176" customFormat="1" ht="15">
      <c r="A74" s="174"/>
      <c r="B74" s="88"/>
      <c r="C74" s="89" t="s">
        <v>61</v>
      </c>
      <c r="D74" s="179">
        <f aca="true" t="shared" si="65" ref="D74:L74">D21/D$80</f>
        <v>407.8173076923077</v>
      </c>
      <c r="E74" s="179">
        <f t="shared" si="65"/>
        <v>147.92183349882092</v>
      </c>
      <c r="F74" s="179">
        <f t="shared" si="65"/>
        <v>161.49749023937534</v>
      </c>
      <c r="G74" s="179">
        <f t="shared" si="65"/>
        <v>222.24335640025046</v>
      </c>
      <c r="H74" s="179">
        <f t="shared" si="65"/>
        <v>294.9858881727819</v>
      </c>
      <c r="I74" s="179">
        <f t="shared" si="65"/>
        <v>289.67002539682534</v>
      </c>
      <c r="J74" s="179">
        <f t="shared" si="65"/>
        <v>481.89786572286584</v>
      </c>
      <c r="K74" s="179">
        <f t="shared" si="65"/>
        <v>503.22258828495114</v>
      </c>
      <c r="L74" s="198">
        <f t="shared" si="65"/>
        <v>337.26615646771614</v>
      </c>
      <c r="M74" s="174"/>
      <c r="N74" s="88"/>
      <c r="O74" s="89" t="s">
        <v>61</v>
      </c>
      <c r="P74" s="188">
        <f t="shared" si="44"/>
        <v>33.98477564102564</v>
      </c>
      <c r="Q74" s="188">
        <f t="shared" si="45"/>
        <v>12.326819458235077</v>
      </c>
      <c r="R74" s="188">
        <f t="shared" si="46"/>
        <v>13.458124186614612</v>
      </c>
      <c r="S74" s="188">
        <f t="shared" si="47"/>
        <v>18.520279700020872</v>
      </c>
      <c r="T74" s="188">
        <f t="shared" si="48"/>
        <v>24.582157347731826</v>
      </c>
      <c r="U74" s="188">
        <f t="shared" si="49"/>
        <v>24.13916878306878</v>
      </c>
      <c r="V74" s="188">
        <f t="shared" si="50"/>
        <v>40.158155476905485</v>
      </c>
      <c r="W74" s="188">
        <f t="shared" si="51"/>
        <v>41.9352156904126</v>
      </c>
      <c r="X74" s="211">
        <f t="shared" si="52"/>
        <v>28.105513038976344</v>
      </c>
      <c r="Y74" s="174"/>
      <c r="Z74" s="174"/>
      <c r="AA74" s="174"/>
      <c r="AB74" s="174"/>
      <c r="AC74" s="174"/>
      <c r="AD74" s="174"/>
      <c r="AE74" s="174"/>
      <c r="AF74" s="174"/>
      <c r="AG74" s="174"/>
    </row>
    <row r="75" spans="1:33" s="176" customFormat="1" ht="15">
      <c r="A75" s="174"/>
      <c r="B75" s="88"/>
      <c r="C75" s="89" t="s">
        <v>76</v>
      </c>
      <c r="D75" s="179">
        <f aca="true" t="shared" si="66" ref="D75:L75">D22/D$80</f>
        <v>2273.294574684575</v>
      </c>
      <c r="E75" s="179">
        <f t="shared" si="66"/>
        <v>874.4321548254402</v>
      </c>
      <c r="F75" s="179">
        <f t="shared" si="66"/>
        <v>601.1504263383969</v>
      </c>
      <c r="G75" s="179">
        <f t="shared" si="66"/>
        <v>371.0359856065349</v>
      </c>
      <c r="H75" s="179">
        <f t="shared" si="66"/>
        <v>522.0800307967414</v>
      </c>
      <c r="I75" s="179">
        <f t="shared" si="66"/>
        <v>895.0103636961455</v>
      </c>
      <c r="J75" s="179">
        <f t="shared" si="66"/>
        <v>974.2690879127977</v>
      </c>
      <c r="K75" s="179">
        <f t="shared" si="66"/>
        <v>2537.4053636978138</v>
      </c>
      <c r="L75" s="198">
        <f t="shared" si="66"/>
        <v>1007.9309624212937</v>
      </c>
      <c r="M75" s="174"/>
      <c r="N75" s="88"/>
      <c r="O75" s="89" t="s">
        <v>76</v>
      </c>
      <c r="P75" s="188">
        <f t="shared" si="44"/>
        <v>189.4412145570479</v>
      </c>
      <c r="Q75" s="188">
        <f t="shared" si="45"/>
        <v>72.86934623545335</v>
      </c>
      <c r="R75" s="188">
        <f t="shared" si="46"/>
        <v>50.09586886153307</v>
      </c>
      <c r="S75" s="188">
        <f t="shared" si="47"/>
        <v>30.919665467211242</v>
      </c>
      <c r="T75" s="188">
        <f t="shared" si="48"/>
        <v>43.506669233061785</v>
      </c>
      <c r="U75" s="188">
        <f t="shared" si="49"/>
        <v>74.58419697467879</v>
      </c>
      <c r="V75" s="188">
        <f t="shared" si="50"/>
        <v>81.18909065939981</v>
      </c>
      <c r="W75" s="188">
        <f t="shared" si="51"/>
        <v>211.45044697481782</v>
      </c>
      <c r="X75" s="211">
        <f t="shared" si="52"/>
        <v>83.99424686844114</v>
      </c>
      <c r="Y75" s="174"/>
      <c r="Z75" s="174"/>
      <c r="AA75" s="174"/>
      <c r="AB75" s="174"/>
      <c r="AC75" s="174"/>
      <c r="AD75" s="174"/>
      <c r="AE75" s="174"/>
      <c r="AF75" s="174"/>
      <c r="AG75" s="174"/>
    </row>
    <row r="76" spans="1:33" s="176" customFormat="1" ht="15">
      <c r="A76" s="174"/>
      <c r="B76" s="88" t="s">
        <v>62</v>
      </c>
      <c r="C76" s="99"/>
      <c r="D76" s="179">
        <f aca="true" t="shared" si="67" ref="D76:L76">D23/D$80</f>
        <v>53732.50057775742</v>
      </c>
      <c r="E76" s="179">
        <f t="shared" si="67"/>
        <v>15371.729716686474</v>
      </c>
      <c r="F76" s="179">
        <f t="shared" si="67"/>
        <v>6016.235156400994</v>
      </c>
      <c r="G76" s="179">
        <f t="shared" si="67"/>
        <v>10182.475385761978</v>
      </c>
      <c r="H76" s="179">
        <f t="shared" si="67"/>
        <v>16728.281333898354</v>
      </c>
      <c r="I76" s="179">
        <f t="shared" si="67"/>
        <v>21831.54440365592</v>
      </c>
      <c r="J76" s="179">
        <f t="shared" si="67"/>
        <v>22771.592320038453</v>
      </c>
      <c r="K76" s="179">
        <f t="shared" si="67"/>
        <v>50582.8984714839</v>
      </c>
      <c r="L76" s="198">
        <f t="shared" si="67"/>
        <v>22680.311840112423</v>
      </c>
      <c r="M76" s="174"/>
      <c r="N76" s="88" t="s">
        <v>62</v>
      </c>
      <c r="O76" s="99"/>
      <c r="P76" s="188">
        <f t="shared" si="44"/>
        <v>4477.708381479785</v>
      </c>
      <c r="Q76" s="188">
        <f t="shared" si="45"/>
        <v>1280.9774763905396</v>
      </c>
      <c r="R76" s="188">
        <f t="shared" si="46"/>
        <v>501.3529297000828</v>
      </c>
      <c r="S76" s="188">
        <f t="shared" si="47"/>
        <v>848.5396154801648</v>
      </c>
      <c r="T76" s="188">
        <f t="shared" si="48"/>
        <v>1394.0234444915295</v>
      </c>
      <c r="U76" s="188">
        <f t="shared" si="49"/>
        <v>1819.2953669713268</v>
      </c>
      <c r="V76" s="188">
        <f t="shared" si="50"/>
        <v>1897.6326933365378</v>
      </c>
      <c r="W76" s="188">
        <f t="shared" si="51"/>
        <v>4215.241539290325</v>
      </c>
      <c r="X76" s="211">
        <f t="shared" si="52"/>
        <v>1890.0259866760352</v>
      </c>
      <c r="Y76" s="174"/>
      <c r="Z76" s="174"/>
      <c r="AA76" s="174"/>
      <c r="AB76" s="174"/>
      <c r="AC76" s="174"/>
      <c r="AD76" s="174"/>
      <c r="AE76" s="174"/>
      <c r="AF76" s="174"/>
      <c r="AG76" s="174"/>
    </row>
    <row r="77" spans="1:33" s="176" customFormat="1" ht="15">
      <c r="A77" s="174"/>
      <c r="B77" s="88"/>
      <c r="C77" s="89" t="s">
        <v>75</v>
      </c>
      <c r="D77" s="179">
        <f aca="true" t="shared" si="68" ref="D77:L77">D24/D$80</f>
        <v>3673.769269434269</v>
      </c>
      <c r="E77" s="179">
        <f t="shared" si="68"/>
        <v>654.8382847656874</v>
      </c>
      <c r="F77" s="179">
        <f t="shared" si="68"/>
        <v>347.9980489417989</v>
      </c>
      <c r="G77" s="179">
        <f t="shared" si="68"/>
        <v>704.3584850605006</v>
      </c>
      <c r="H77" s="179">
        <f t="shared" si="68"/>
        <v>561.7981209793145</v>
      </c>
      <c r="I77" s="179">
        <f t="shared" si="68"/>
        <v>1841.9809443287986</v>
      </c>
      <c r="J77" s="179">
        <f t="shared" si="68"/>
        <v>1145.720779794772</v>
      </c>
      <c r="K77" s="179">
        <f t="shared" si="68"/>
        <v>2061.3850585015507</v>
      </c>
      <c r="L77" s="198">
        <f t="shared" si="68"/>
        <v>1213.7819600367502</v>
      </c>
      <c r="M77" s="174"/>
      <c r="N77" s="88"/>
      <c r="O77" s="89" t="s">
        <v>75</v>
      </c>
      <c r="P77" s="188">
        <f t="shared" si="44"/>
        <v>306.1474391195224</v>
      </c>
      <c r="Q77" s="188">
        <f t="shared" si="45"/>
        <v>54.569857063807284</v>
      </c>
      <c r="R77" s="188">
        <f t="shared" si="46"/>
        <v>28.999837411816575</v>
      </c>
      <c r="S77" s="188">
        <f t="shared" si="47"/>
        <v>58.696540421708384</v>
      </c>
      <c r="T77" s="188">
        <f t="shared" si="48"/>
        <v>46.81651008160954</v>
      </c>
      <c r="U77" s="188">
        <f t="shared" si="49"/>
        <v>153.4984120273999</v>
      </c>
      <c r="V77" s="188">
        <f t="shared" si="50"/>
        <v>95.47673164956433</v>
      </c>
      <c r="W77" s="188">
        <f t="shared" si="51"/>
        <v>171.78208820846257</v>
      </c>
      <c r="X77" s="211">
        <f t="shared" si="52"/>
        <v>101.14849666972918</v>
      </c>
      <c r="Y77" s="174"/>
      <c r="Z77" s="174"/>
      <c r="AA77" s="174"/>
      <c r="AB77" s="174"/>
      <c r="AC77" s="174"/>
      <c r="AD77" s="174"/>
      <c r="AE77" s="174"/>
      <c r="AF77" s="174"/>
      <c r="AG77" s="174"/>
    </row>
    <row r="78" spans="1:33" s="176" customFormat="1" ht="15">
      <c r="A78" s="174"/>
      <c r="B78" s="88" t="s">
        <v>66</v>
      </c>
      <c r="C78" s="89"/>
      <c r="D78" s="179">
        <f aca="true" t="shared" si="69" ref="D78:L78">D25/D$80</f>
        <v>7223.269854497536</v>
      </c>
      <c r="E78" s="179">
        <f t="shared" si="69"/>
        <v>9013.9008153955</v>
      </c>
      <c r="F78" s="179">
        <f t="shared" si="69"/>
        <v>3707.6299359010704</v>
      </c>
      <c r="G78" s="179">
        <f t="shared" si="69"/>
        <v>3971.111540678353</v>
      </c>
      <c r="H78" s="179">
        <f t="shared" si="69"/>
        <v>5285.387585224499</v>
      </c>
      <c r="I78" s="179">
        <f t="shared" si="69"/>
        <v>5321.42882031203</v>
      </c>
      <c r="J78" s="179">
        <f t="shared" si="69"/>
        <v>4900.405564595033</v>
      </c>
      <c r="K78" s="179">
        <f t="shared" si="69"/>
        <v>14490.872202145663</v>
      </c>
      <c r="L78" s="198">
        <f t="shared" si="69"/>
        <v>6474.140359519306</v>
      </c>
      <c r="M78" s="174"/>
      <c r="N78" s="88" t="s">
        <v>66</v>
      </c>
      <c r="O78" s="89"/>
      <c r="P78" s="188">
        <f t="shared" si="44"/>
        <v>601.9391545414613</v>
      </c>
      <c r="Q78" s="188">
        <f t="shared" si="45"/>
        <v>751.1584012829584</v>
      </c>
      <c r="R78" s="188">
        <f t="shared" si="46"/>
        <v>308.9691613250892</v>
      </c>
      <c r="S78" s="188">
        <f t="shared" si="47"/>
        <v>330.92596172319605</v>
      </c>
      <c r="T78" s="188">
        <f t="shared" si="48"/>
        <v>440.44896543537493</v>
      </c>
      <c r="U78" s="188">
        <f t="shared" si="49"/>
        <v>443.4524016926692</v>
      </c>
      <c r="V78" s="188">
        <f t="shared" si="50"/>
        <v>408.3671303829194</v>
      </c>
      <c r="W78" s="188">
        <f t="shared" si="51"/>
        <v>1207.5726835121386</v>
      </c>
      <c r="X78" s="211">
        <f t="shared" si="52"/>
        <v>539.5116966266088</v>
      </c>
      <c r="Y78" s="174"/>
      <c r="Z78" s="174"/>
      <c r="AA78" s="174"/>
      <c r="AB78" s="174"/>
      <c r="AC78" s="174"/>
      <c r="AD78" s="174"/>
      <c r="AE78" s="174"/>
      <c r="AF78" s="174"/>
      <c r="AG78" s="174"/>
    </row>
    <row r="79" spans="1:33" s="176" customFormat="1" ht="15.75">
      <c r="A79" s="174"/>
      <c r="B79" s="148" t="s">
        <v>50</v>
      </c>
      <c r="C79" s="77"/>
      <c r="D79" s="77">
        <f aca="true" t="shared" si="70" ref="D79:L79">D26/D$80</f>
        <v>183016.5969518927</v>
      </c>
      <c r="E79" s="77">
        <f t="shared" si="70"/>
        <v>71784.89183912038</v>
      </c>
      <c r="F79" s="77">
        <f t="shared" si="70"/>
        <v>37660.68908082281</v>
      </c>
      <c r="G79" s="77">
        <f t="shared" si="70"/>
        <v>53137.03936620876</v>
      </c>
      <c r="H79" s="77">
        <f t="shared" si="70"/>
        <v>83817.99365176033</v>
      </c>
      <c r="I79" s="77">
        <f t="shared" si="70"/>
        <v>101754.92051688142</v>
      </c>
      <c r="J79" s="77">
        <f t="shared" si="70"/>
        <v>100882.16965441099</v>
      </c>
      <c r="K79" s="77">
        <f t="shared" si="70"/>
        <v>181181.9290547095</v>
      </c>
      <c r="L79" s="78">
        <f t="shared" si="70"/>
        <v>98441.01450846007</v>
      </c>
      <c r="M79" s="174"/>
      <c r="N79" s="148" t="s">
        <v>50</v>
      </c>
      <c r="O79" s="77"/>
      <c r="P79" s="77">
        <f t="shared" si="44"/>
        <v>15251.38307932439</v>
      </c>
      <c r="Q79" s="77">
        <f t="shared" si="45"/>
        <v>5982.074319926698</v>
      </c>
      <c r="R79" s="77">
        <f t="shared" si="46"/>
        <v>3138.3907567352344</v>
      </c>
      <c r="S79" s="77">
        <f t="shared" si="47"/>
        <v>4428.08661385073</v>
      </c>
      <c r="T79" s="77">
        <f t="shared" si="48"/>
        <v>6984.8328043133615</v>
      </c>
      <c r="U79" s="77">
        <f t="shared" si="49"/>
        <v>8479.576709740119</v>
      </c>
      <c r="V79" s="77">
        <f t="shared" si="50"/>
        <v>8406.847471200916</v>
      </c>
      <c r="W79" s="77">
        <f t="shared" si="51"/>
        <v>15098.494087892459</v>
      </c>
      <c r="X79" s="78">
        <f t="shared" si="52"/>
        <v>8203.417875705005</v>
      </c>
      <c r="Y79" s="174"/>
      <c r="Z79" s="174"/>
      <c r="AA79" s="174"/>
      <c r="AB79" s="174"/>
      <c r="AC79" s="174"/>
      <c r="AD79" s="174"/>
      <c r="AE79" s="174"/>
      <c r="AF79" s="174"/>
      <c r="AG79" s="174"/>
    </row>
    <row r="80" spans="1:33" s="176" customFormat="1" ht="15.75">
      <c r="A80" s="174"/>
      <c r="B80" s="148" t="s">
        <v>1</v>
      </c>
      <c r="C80" s="77"/>
      <c r="D80" s="77">
        <v>1755</v>
      </c>
      <c r="E80" s="77">
        <v>8057</v>
      </c>
      <c r="F80" s="77">
        <v>10044</v>
      </c>
      <c r="G80" s="77">
        <v>19622</v>
      </c>
      <c r="H80" s="77">
        <v>25884</v>
      </c>
      <c r="I80" s="77">
        <v>31500</v>
      </c>
      <c r="J80" s="77">
        <v>30969</v>
      </c>
      <c r="K80" s="77">
        <v>21323</v>
      </c>
      <c r="L80" s="78">
        <v>149154</v>
      </c>
      <c r="M80" s="174"/>
      <c r="N80" s="163"/>
      <c r="O80" s="180"/>
      <c r="P80" s="181"/>
      <c r="Q80" s="181"/>
      <c r="R80" s="181"/>
      <c r="S80" s="181"/>
      <c r="T80" s="181"/>
      <c r="U80" s="181"/>
      <c r="V80" s="181"/>
      <c r="W80" s="181"/>
      <c r="X80" s="209"/>
      <c r="Y80" s="174"/>
      <c r="Z80" s="174"/>
      <c r="AA80" s="174"/>
      <c r="AB80" s="174"/>
      <c r="AC80" s="174"/>
      <c r="AD80" s="174"/>
      <c r="AE80" s="174"/>
      <c r="AF80" s="174"/>
      <c r="AG80" s="174"/>
    </row>
    <row r="81" spans="1:33" s="204" customFormat="1" ht="12.75">
      <c r="A81" s="200"/>
      <c r="B81" s="206" t="s">
        <v>67</v>
      </c>
      <c r="C81" s="207"/>
      <c r="D81" s="203"/>
      <c r="E81" s="203"/>
      <c r="F81" s="203"/>
      <c r="G81" s="203"/>
      <c r="H81" s="203"/>
      <c r="I81" s="203"/>
      <c r="J81" s="203"/>
      <c r="K81" s="203"/>
      <c r="L81" s="95" t="s">
        <v>87</v>
      </c>
      <c r="M81" s="200"/>
      <c r="N81" s="212" t="s">
        <v>67</v>
      </c>
      <c r="O81" s="207"/>
      <c r="P81" s="203"/>
      <c r="Q81" s="203"/>
      <c r="R81" s="203"/>
      <c r="S81" s="203"/>
      <c r="T81" s="203"/>
      <c r="U81" s="203"/>
      <c r="V81" s="203"/>
      <c r="W81" s="203"/>
      <c r="X81" s="95" t="s">
        <v>87</v>
      </c>
      <c r="Y81" s="200"/>
      <c r="Z81" s="200"/>
      <c r="AA81" s="200"/>
      <c r="AB81" s="200"/>
      <c r="AC81" s="200"/>
      <c r="AD81" s="200"/>
      <c r="AE81" s="200"/>
      <c r="AF81" s="200"/>
      <c r="AG81" s="200"/>
    </row>
    <row r="82" spans="1:3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2.75">
      <c r="A83" s="17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1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2.75">
      <c r="A84" s="19"/>
      <c r="B84" s="18"/>
      <c r="C84" s="18"/>
      <c r="D84" s="22"/>
      <c r="E84" s="18"/>
      <c r="F84" s="18"/>
      <c r="G84" s="18"/>
      <c r="H84" s="18"/>
      <c r="I84" s="18"/>
      <c r="J84" s="18"/>
      <c r="K84" s="18"/>
      <c r="L84" s="18"/>
      <c r="M84" s="19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7"/>
      <c r="Z84" s="17"/>
      <c r="AA84" s="17"/>
      <c r="AB84" s="17"/>
      <c r="AC84" s="17"/>
      <c r="AD84" s="17"/>
      <c r="AE84" s="17"/>
      <c r="AF84" s="17"/>
      <c r="AG84" s="17"/>
    </row>
  </sheetData>
  <sheetProtection/>
  <mergeCells count="22">
    <mergeCell ref="N30:X30"/>
    <mergeCell ref="S1:X1"/>
    <mergeCell ref="B3:L3"/>
    <mergeCell ref="N3:X3"/>
    <mergeCell ref="B1:L1"/>
    <mergeCell ref="M1:R1"/>
    <mergeCell ref="L32:L33"/>
    <mergeCell ref="P32:W32"/>
    <mergeCell ref="X32:X33"/>
    <mergeCell ref="D5:K5"/>
    <mergeCell ref="L5:L6"/>
    <mergeCell ref="D32:K32"/>
    <mergeCell ref="X5:X6"/>
    <mergeCell ref="K28:L28"/>
    <mergeCell ref="B30:L30"/>
    <mergeCell ref="P5:W5"/>
    <mergeCell ref="B56:L56"/>
    <mergeCell ref="N56:X56"/>
    <mergeCell ref="D58:K58"/>
    <mergeCell ref="L58:L59"/>
    <mergeCell ref="P58:W58"/>
    <mergeCell ref="X58:X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.28125" style="113" customWidth="1"/>
    <col min="3" max="3" width="21.8515625" style="0" customWidth="1"/>
    <col min="4" max="9" width="13.00390625" style="0" customWidth="1"/>
    <col min="10" max="10" width="3.421875" style="0" customWidth="1"/>
    <col min="12" max="12" width="23.00390625" style="0" customWidth="1"/>
  </cols>
  <sheetData>
    <row r="1" spans="1:22" s="137" customFormat="1" ht="19.5">
      <c r="A1" s="236"/>
      <c r="B1" s="60" t="s">
        <v>47</v>
      </c>
      <c r="C1" s="61"/>
      <c r="D1" s="61"/>
      <c r="E1" s="61"/>
      <c r="F1" s="61"/>
      <c r="G1" s="61"/>
      <c r="H1" s="61"/>
      <c r="I1" s="61"/>
      <c r="J1" s="61"/>
      <c r="K1" s="61"/>
      <c r="L1" s="266"/>
      <c r="M1" s="266"/>
      <c r="N1" s="266"/>
      <c r="O1" s="266"/>
      <c r="P1" s="266"/>
      <c r="Q1" s="112" t="s">
        <v>26</v>
      </c>
      <c r="R1" s="168"/>
      <c r="S1" s="238"/>
      <c r="T1" s="238"/>
      <c r="U1" s="238"/>
      <c r="V1" s="238"/>
    </row>
    <row r="2" spans="1:22" s="137" customFormat="1" ht="12.75">
      <c r="A2" s="237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8"/>
      <c r="T2" s="238"/>
      <c r="U2" s="238"/>
      <c r="V2" s="238"/>
    </row>
    <row r="3" spans="1:22" s="137" customFormat="1" ht="15.75">
      <c r="A3" s="237"/>
      <c r="B3" s="103" t="s">
        <v>83</v>
      </c>
      <c r="C3" s="103"/>
      <c r="D3" s="103"/>
      <c r="E3" s="103"/>
      <c r="F3" s="103"/>
      <c r="G3" s="103"/>
      <c r="H3" s="103"/>
      <c r="I3" s="103"/>
      <c r="J3" s="103"/>
      <c r="K3" s="103" t="s">
        <v>90</v>
      </c>
      <c r="L3" s="103"/>
      <c r="M3" s="103"/>
      <c r="N3" s="103"/>
      <c r="O3" s="103"/>
      <c r="P3" s="103"/>
      <c r="Q3" s="103"/>
      <c r="R3" s="103"/>
      <c r="S3" s="238"/>
      <c r="T3" s="238"/>
      <c r="U3" s="238"/>
      <c r="V3" s="238"/>
    </row>
    <row r="4" spans="1:22" s="128" customFormat="1" ht="15">
      <c r="A4" s="227"/>
      <c r="B4" s="214"/>
      <c r="C4" s="214"/>
      <c r="D4" s="215"/>
      <c r="E4" s="215"/>
      <c r="F4" s="215"/>
      <c r="G4" s="215"/>
      <c r="H4" s="215"/>
      <c r="I4" s="215"/>
      <c r="J4" s="227"/>
      <c r="K4" s="214"/>
      <c r="L4" s="214"/>
      <c r="M4" s="215"/>
      <c r="N4" s="215"/>
      <c r="O4" s="215"/>
      <c r="P4" s="215"/>
      <c r="Q4" s="215"/>
      <c r="R4" s="215"/>
      <c r="S4" s="228"/>
      <c r="T4" s="228"/>
      <c r="U4" s="228"/>
      <c r="V4" s="228"/>
    </row>
    <row r="5" spans="1:22" s="128" customFormat="1" ht="15">
      <c r="A5" s="227"/>
      <c r="B5" s="240"/>
      <c r="C5" s="241"/>
      <c r="D5" s="242" t="s">
        <v>114</v>
      </c>
      <c r="E5" s="243"/>
      <c r="F5" s="243"/>
      <c r="G5" s="244"/>
      <c r="H5" s="244"/>
      <c r="I5" s="245" t="s">
        <v>50</v>
      </c>
      <c r="J5" s="227"/>
      <c r="K5" s="240"/>
      <c r="L5" s="241"/>
      <c r="M5" s="242" t="s">
        <v>114</v>
      </c>
      <c r="N5" s="242"/>
      <c r="O5" s="242"/>
      <c r="P5" s="243"/>
      <c r="Q5" s="243"/>
      <c r="R5" s="245" t="s">
        <v>50</v>
      </c>
      <c r="S5" s="228"/>
      <c r="T5" s="228"/>
      <c r="U5" s="228"/>
      <c r="V5" s="228"/>
    </row>
    <row r="6" spans="1:22" s="128" customFormat="1" ht="30">
      <c r="A6" s="227"/>
      <c r="B6" s="246" t="s">
        <v>51</v>
      </c>
      <c r="C6" s="216"/>
      <c r="D6" s="217" t="s">
        <v>27</v>
      </c>
      <c r="E6" s="217" t="s">
        <v>28</v>
      </c>
      <c r="F6" s="217" t="s">
        <v>29</v>
      </c>
      <c r="G6" s="217" t="s">
        <v>30</v>
      </c>
      <c r="H6" s="217" t="s">
        <v>31</v>
      </c>
      <c r="I6" s="247"/>
      <c r="J6" s="228"/>
      <c r="K6" s="246" t="s">
        <v>51</v>
      </c>
      <c r="L6" s="216"/>
      <c r="M6" s="217" t="s">
        <v>27</v>
      </c>
      <c r="N6" s="217" t="s">
        <v>28</v>
      </c>
      <c r="O6" s="217" t="s">
        <v>29</v>
      </c>
      <c r="P6" s="217" t="s">
        <v>30</v>
      </c>
      <c r="Q6" s="217" t="s">
        <v>31</v>
      </c>
      <c r="R6" s="247"/>
      <c r="S6" s="228"/>
      <c r="T6" s="228"/>
      <c r="U6" s="228"/>
      <c r="V6" s="228"/>
    </row>
    <row r="7" spans="1:22" s="128" customFormat="1" ht="15">
      <c r="A7" s="227"/>
      <c r="B7" s="88" t="s">
        <v>52</v>
      </c>
      <c r="C7" s="89"/>
      <c r="D7" s="218">
        <v>311273877.3383928</v>
      </c>
      <c r="E7" s="218">
        <v>992384190.5530361</v>
      </c>
      <c r="F7" s="218">
        <v>562696990.8453565</v>
      </c>
      <c r="G7" s="218">
        <v>636283127.3989283</v>
      </c>
      <c r="H7" s="218">
        <v>601290183.4466069</v>
      </c>
      <c r="I7" s="248">
        <v>3103928369.5823207</v>
      </c>
      <c r="J7" s="228"/>
      <c r="K7" s="88" t="s">
        <v>52</v>
      </c>
      <c r="L7" s="89"/>
      <c r="M7" s="219">
        <f aca="true" t="shared" si="0" ref="M7:R7">D7/D$26</f>
        <v>0.2239864882494928</v>
      </c>
      <c r="N7" s="219">
        <f t="shared" si="0"/>
        <v>0.272480851788307</v>
      </c>
      <c r="O7" s="219">
        <f t="shared" si="0"/>
        <v>0.18962400397887547</v>
      </c>
      <c r="P7" s="219">
        <f t="shared" si="0"/>
        <v>0.2095661387175492</v>
      </c>
      <c r="Q7" s="219">
        <f t="shared" si="0"/>
        <v>0.16484944727896264</v>
      </c>
      <c r="R7" s="250">
        <f t="shared" si="0"/>
        <v>0.21139791755266224</v>
      </c>
      <c r="S7" s="228"/>
      <c r="T7" s="228"/>
      <c r="U7" s="228"/>
      <c r="V7" s="228"/>
    </row>
    <row r="8" spans="1:22" s="128" customFormat="1" ht="15">
      <c r="A8" s="227"/>
      <c r="B8" s="88"/>
      <c r="C8" s="89" t="s">
        <v>79</v>
      </c>
      <c r="D8" s="220">
        <v>110516285.14285716</v>
      </c>
      <c r="E8" s="220">
        <v>303511618.1999998</v>
      </c>
      <c r="F8" s="220">
        <v>234433493.14285716</v>
      </c>
      <c r="G8" s="220">
        <v>219523483</v>
      </c>
      <c r="H8" s="220">
        <v>199222924.73214293</v>
      </c>
      <c r="I8" s="249">
        <v>1067207804.2178571</v>
      </c>
      <c r="J8" s="228"/>
      <c r="K8" s="88"/>
      <c r="L8" s="89" t="s">
        <v>79</v>
      </c>
      <c r="M8" s="229">
        <f aca="true" t="shared" si="1" ref="M8:R11">D8/D$7</f>
        <v>0.3550451650098233</v>
      </c>
      <c r="N8" s="229">
        <f t="shared" si="1"/>
        <v>0.3058408437873832</v>
      </c>
      <c r="O8" s="229">
        <f t="shared" si="1"/>
        <v>0.4166247500109441</v>
      </c>
      <c r="P8" s="229">
        <f t="shared" si="1"/>
        <v>0.34500912179990295</v>
      </c>
      <c r="Q8" s="229">
        <f t="shared" si="1"/>
        <v>0.331325756210077</v>
      </c>
      <c r="R8" s="251">
        <f t="shared" si="1"/>
        <v>0.3438248816165386</v>
      </c>
      <c r="S8" s="228"/>
      <c r="T8" s="228"/>
      <c r="U8" s="228"/>
      <c r="V8" s="228"/>
    </row>
    <row r="9" spans="1:22" s="128" customFormat="1" ht="15">
      <c r="A9" s="227"/>
      <c r="B9" s="88"/>
      <c r="C9" s="89" t="s">
        <v>53</v>
      </c>
      <c r="D9" s="218">
        <v>37411277.77142857</v>
      </c>
      <c r="E9" s="218">
        <v>119383686.39285716</v>
      </c>
      <c r="F9" s="218">
        <v>18527827.310714286</v>
      </c>
      <c r="G9" s="218">
        <v>61204838.58928572</v>
      </c>
      <c r="H9" s="218">
        <v>55740505.45357143</v>
      </c>
      <c r="I9" s="248">
        <v>292268135.5178572</v>
      </c>
      <c r="J9" s="228"/>
      <c r="K9" s="88"/>
      <c r="L9" s="89" t="s">
        <v>53</v>
      </c>
      <c r="M9" s="229">
        <f t="shared" si="1"/>
        <v>0.12018765625731559</v>
      </c>
      <c r="N9" s="229">
        <f t="shared" si="1"/>
        <v>0.12029986725839213</v>
      </c>
      <c r="O9" s="229">
        <f t="shared" si="1"/>
        <v>0.03292682849232831</v>
      </c>
      <c r="P9" s="229">
        <f t="shared" si="1"/>
        <v>0.09619120161096512</v>
      </c>
      <c r="Q9" s="229">
        <f t="shared" si="1"/>
        <v>0.09270150584209738</v>
      </c>
      <c r="R9" s="251">
        <f t="shared" si="1"/>
        <v>0.09416072174281076</v>
      </c>
      <c r="S9" s="228"/>
      <c r="T9" s="228"/>
      <c r="U9" s="228"/>
      <c r="V9" s="228"/>
    </row>
    <row r="10" spans="1:22" s="128" customFormat="1" ht="15">
      <c r="A10" s="227"/>
      <c r="B10" s="88"/>
      <c r="C10" s="89" t="s">
        <v>64</v>
      </c>
      <c r="D10" s="220">
        <v>53450949.35714285</v>
      </c>
      <c r="E10" s="220">
        <v>90454356.05357143</v>
      </c>
      <c r="F10" s="220">
        <v>152773385.82142857</v>
      </c>
      <c r="G10" s="220">
        <v>190003726.31428578</v>
      </c>
      <c r="H10" s="220">
        <v>87478617.16428573</v>
      </c>
      <c r="I10" s="249">
        <v>574161034.7107143</v>
      </c>
      <c r="J10" s="228"/>
      <c r="K10" s="88"/>
      <c r="L10" s="89" t="s">
        <v>64</v>
      </c>
      <c r="M10" s="229">
        <f t="shared" si="1"/>
        <v>0.1717167846341154</v>
      </c>
      <c r="N10" s="229">
        <f t="shared" si="1"/>
        <v>0.09114852585787668</v>
      </c>
      <c r="O10" s="229">
        <f t="shared" si="1"/>
        <v>0.2715020487170414</v>
      </c>
      <c r="P10" s="229">
        <f t="shared" si="1"/>
        <v>0.2986150632203701</v>
      </c>
      <c r="Q10" s="229">
        <f t="shared" si="1"/>
        <v>0.1454848583471904</v>
      </c>
      <c r="R10" s="251">
        <f t="shared" si="1"/>
        <v>0.18497882887290218</v>
      </c>
      <c r="S10" s="228"/>
      <c r="T10" s="228"/>
      <c r="U10" s="228"/>
      <c r="V10" s="228"/>
    </row>
    <row r="11" spans="1:22" s="128" customFormat="1" ht="15">
      <c r="A11" s="227"/>
      <c r="B11" s="88"/>
      <c r="C11" s="89" t="s">
        <v>82</v>
      </c>
      <c r="D11" s="220">
        <v>20723152.139285713</v>
      </c>
      <c r="E11" s="220">
        <v>49008379.232142866</v>
      </c>
      <c r="F11" s="220">
        <v>61899090.75</v>
      </c>
      <c r="G11" s="220">
        <v>42562418.74642856</v>
      </c>
      <c r="H11" s="220">
        <v>55864256.09642859</v>
      </c>
      <c r="I11" s="249">
        <v>230057296.96428573</v>
      </c>
      <c r="J11" s="228"/>
      <c r="K11" s="88"/>
      <c r="L11" s="89" t="s">
        <v>82</v>
      </c>
      <c r="M11" s="229">
        <f t="shared" si="1"/>
        <v>0.0665753011993265</v>
      </c>
      <c r="N11" s="229">
        <f t="shared" si="1"/>
        <v>0.049384482036973466</v>
      </c>
      <c r="O11" s="229">
        <f t="shared" si="1"/>
        <v>0.1100043038385671</v>
      </c>
      <c r="P11" s="229">
        <f t="shared" si="1"/>
        <v>0.06689226370094101</v>
      </c>
      <c r="Q11" s="229">
        <f t="shared" si="1"/>
        <v>0.09290731436228278</v>
      </c>
      <c r="R11" s="251">
        <f t="shared" si="1"/>
        <v>0.07411810762734944</v>
      </c>
      <c r="S11" s="228"/>
      <c r="T11" s="228"/>
      <c r="U11" s="228"/>
      <c r="V11" s="228"/>
    </row>
    <row r="12" spans="1:22" s="128" customFormat="1" ht="15">
      <c r="A12" s="227"/>
      <c r="B12" s="88" t="s">
        <v>54</v>
      </c>
      <c r="C12" s="92"/>
      <c r="D12" s="220">
        <v>575424845.5858126</v>
      </c>
      <c r="E12" s="220">
        <v>1493170970.8188915</v>
      </c>
      <c r="F12" s="220">
        <v>1109608835.7648752</v>
      </c>
      <c r="G12" s="220">
        <v>1086503902.9058354</v>
      </c>
      <c r="H12" s="220">
        <v>1315754466.1146781</v>
      </c>
      <c r="I12" s="249">
        <v>5580463021.190093</v>
      </c>
      <c r="J12" s="228"/>
      <c r="K12" s="88" t="s">
        <v>54</v>
      </c>
      <c r="L12" s="92"/>
      <c r="M12" s="219">
        <f aca="true" t="shared" si="2" ref="M12:R12">D12/D$26</f>
        <v>0.4140642687923229</v>
      </c>
      <c r="N12" s="219">
        <f t="shared" si="2"/>
        <v>0.4099828492507217</v>
      </c>
      <c r="O12" s="219">
        <f t="shared" si="2"/>
        <v>0.3739285507320221</v>
      </c>
      <c r="P12" s="219">
        <f t="shared" si="2"/>
        <v>0.3578508023060717</v>
      </c>
      <c r="Q12" s="219">
        <f t="shared" si="2"/>
        <v>0.3607266548915672</v>
      </c>
      <c r="R12" s="250">
        <f t="shared" si="2"/>
        <v>0.3800662003736799</v>
      </c>
      <c r="S12" s="228"/>
      <c r="T12" s="228"/>
      <c r="U12" s="228"/>
      <c r="V12" s="228"/>
    </row>
    <row r="13" spans="1:22" s="128" customFormat="1" ht="15">
      <c r="A13" s="227"/>
      <c r="B13" s="88"/>
      <c r="C13" s="89" t="s">
        <v>84</v>
      </c>
      <c r="D13" s="218">
        <v>98390598.50357142</v>
      </c>
      <c r="E13" s="218">
        <v>61362564.866071425</v>
      </c>
      <c r="F13" s="218">
        <v>146908057.1678571</v>
      </c>
      <c r="G13" s="218">
        <v>123844519.55357142</v>
      </c>
      <c r="H13" s="218">
        <v>436478851.41964287</v>
      </c>
      <c r="I13" s="248">
        <v>866984591.5107143</v>
      </c>
      <c r="J13" s="228"/>
      <c r="K13" s="88"/>
      <c r="L13" s="89" t="s">
        <v>84</v>
      </c>
      <c r="M13" s="229">
        <f aca="true" t="shared" si="3" ref="M13:R16">D13/D$12</f>
        <v>0.17098774802364441</v>
      </c>
      <c r="N13" s="229">
        <f t="shared" si="3"/>
        <v>0.04109547135946441</v>
      </c>
      <c r="O13" s="229">
        <f t="shared" si="3"/>
        <v>0.13239625752131876</v>
      </c>
      <c r="P13" s="229">
        <f t="shared" si="3"/>
        <v>0.11398442216576622</v>
      </c>
      <c r="Q13" s="229">
        <f t="shared" si="3"/>
        <v>0.3317327530785674</v>
      </c>
      <c r="R13" s="251">
        <f t="shared" si="3"/>
        <v>0.15536069107860886</v>
      </c>
      <c r="S13" s="228"/>
      <c r="T13" s="228"/>
      <c r="U13" s="228"/>
      <c r="V13" s="228"/>
    </row>
    <row r="14" spans="1:22" s="128" customFormat="1" ht="15">
      <c r="A14" s="227"/>
      <c r="B14" s="88"/>
      <c r="C14" s="89" t="s">
        <v>55</v>
      </c>
      <c r="D14" s="220">
        <v>249900942.7571428</v>
      </c>
      <c r="E14" s="220">
        <v>618165112.5460715</v>
      </c>
      <c r="F14" s="220">
        <v>395314756.0160716</v>
      </c>
      <c r="G14" s="220">
        <v>330026512.6464285</v>
      </c>
      <c r="H14" s="220">
        <v>392237509.0885717</v>
      </c>
      <c r="I14" s="249">
        <v>1985644833.0542862</v>
      </c>
      <c r="J14" s="228"/>
      <c r="K14" s="88"/>
      <c r="L14" s="89" t="s">
        <v>55</v>
      </c>
      <c r="M14" s="229">
        <f t="shared" si="3"/>
        <v>0.4342894553027695</v>
      </c>
      <c r="N14" s="229">
        <f t="shared" si="3"/>
        <v>0.41399486370074196</v>
      </c>
      <c r="O14" s="229">
        <f t="shared" si="3"/>
        <v>0.35626496768437627</v>
      </c>
      <c r="P14" s="229">
        <f t="shared" si="3"/>
        <v>0.3037508763325916</v>
      </c>
      <c r="Q14" s="229">
        <f t="shared" si="3"/>
        <v>0.298108438306745</v>
      </c>
      <c r="R14" s="251">
        <f t="shared" si="3"/>
        <v>0.35582080295387863</v>
      </c>
      <c r="S14" s="228"/>
      <c r="T14" s="228"/>
      <c r="U14" s="228"/>
      <c r="V14" s="228"/>
    </row>
    <row r="15" spans="1:22" s="128" customFormat="1" ht="15">
      <c r="A15" s="227"/>
      <c r="B15" s="88"/>
      <c r="C15" s="89" t="s">
        <v>56</v>
      </c>
      <c r="D15" s="220">
        <v>136238739.78232142</v>
      </c>
      <c r="E15" s="220">
        <v>512661079.77749974</v>
      </c>
      <c r="F15" s="220">
        <v>372815187.97089285</v>
      </c>
      <c r="G15" s="220">
        <v>419377671.2041074</v>
      </c>
      <c r="H15" s="220">
        <v>325503533.5819647</v>
      </c>
      <c r="I15" s="249">
        <v>1766596212.316786</v>
      </c>
      <c r="J15" s="228"/>
      <c r="K15" s="88"/>
      <c r="L15" s="89" t="s">
        <v>56</v>
      </c>
      <c r="M15" s="229">
        <f t="shared" si="3"/>
        <v>0.23676200433024971</v>
      </c>
      <c r="N15" s="229">
        <f t="shared" si="3"/>
        <v>0.3433371595058159</v>
      </c>
      <c r="O15" s="229">
        <f t="shared" si="3"/>
        <v>0.33598794093407164</v>
      </c>
      <c r="P15" s="229">
        <f t="shared" si="3"/>
        <v>0.38598818658864387</v>
      </c>
      <c r="Q15" s="229">
        <f t="shared" si="3"/>
        <v>0.24738926750000068</v>
      </c>
      <c r="R15" s="251">
        <f t="shared" si="3"/>
        <v>0.31656803487608104</v>
      </c>
      <c r="S15" s="228"/>
      <c r="T15" s="228"/>
      <c r="U15" s="228"/>
      <c r="V15" s="228"/>
    </row>
    <row r="16" spans="1:22" s="128" customFormat="1" ht="15">
      <c r="A16" s="227"/>
      <c r="B16" s="88"/>
      <c r="C16" s="89" t="s">
        <v>57</v>
      </c>
      <c r="D16" s="218">
        <v>89160277.21063393</v>
      </c>
      <c r="E16" s="218">
        <v>298887401.1971041</v>
      </c>
      <c r="F16" s="218">
        <v>190370264.4386249</v>
      </c>
      <c r="G16" s="218">
        <v>200743105.61244202</v>
      </c>
      <c r="H16" s="218">
        <v>154591962.03521428</v>
      </c>
      <c r="I16" s="248">
        <v>933753010.4940193</v>
      </c>
      <c r="J16" s="228"/>
      <c r="K16" s="88"/>
      <c r="L16" s="89" t="s">
        <v>57</v>
      </c>
      <c r="M16" s="229">
        <f t="shared" si="3"/>
        <v>0.15494686733567112</v>
      </c>
      <c r="N16" s="229">
        <f t="shared" si="3"/>
        <v>0.20016957671845637</v>
      </c>
      <c r="O16" s="229">
        <f t="shared" si="3"/>
        <v>0.1715652023511501</v>
      </c>
      <c r="P16" s="229">
        <f t="shared" si="3"/>
        <v>0.18476059319764812</v>
      </c>
      <c r="Q16" s="229">
        <f t="shared" si="3"/>
        <v>0.11749301713693776</v>
      </c>
      <c r="R16" s="251">
        <f t="shared" si="3"/>
        <v>0.1673253647499104</v>
      </c>
      <c r="S16" s="228"/>
      <c r="T16" s="228"/>
      <c r="U16" s="228"/>
      <c r="V16" s="228"/>
    </row>
    <row r="17" spans="1:22" s="128" customFormat="1" ht="15">
      <c r="A17" s="227"/>
      <c r="B17" s="88" t="s">
        <v>58</v>
      </c>
      <c r="C17" s="92"/>
      <c r="D17" s="220">
        <v>130741986.6040929</v>
      </c>
      <c r="E17" s="220">
        <v>350271866.6816927</v>
      </c>
      <c r="F17" s="220">
        <v>361955358.1547181</v>
      </c>
      <c r="G17" s="220">
        <v>381235385.30068</v>
      </c>
      <c r="H17" s="220">
        <v>425771927.09739006</v>
      </c>
      <c r="I17" s="249">
        <v>1649976523.838574</v>
      </c>
      <c r="J17" s="228"/>
      <c r="K17" s="88" t="s">
        <v>58</v>
      </c>
      <c r="L17" s="92"/>
      <c r="M17" s="219">
        <f aca="true" t="shared" si="4" ref="M17:R17">D17/D$26</f>
        <v>0.0940793319908989</v>
      </c>
      <c r="N17" s="219">
        <f t="shared" si="4"/>
        <v>0.09617482573731832</v>
      </c>
      <c r="O17" s="219">
        <f t="shared" si="4"/>
        <v>0.12197581538830074</v>
      </c>
      <c r="P17" s="219">
        <f t="shared" si="4"/>
        <v>0.1255636432896793</v>
      </c>
      <c r="Q17" s="219">
        <f t="shared" si="4"/>
        <v>0.11672944076116964</v>
      </c>
      <c r="R17" s="250">
        <f t="shared" si="4"/>
        <v>0.11237424309414444</v>
      </c>
      <c r="S17" s="228"/>
      <c r="T17" s="228"/>
      <c r="U17" s="228"/>
      <c r="V17" s="228"/>
    </row>
    <row r="18" spans="1:22" s="128" customFormat="1" ht="15">
      <c r="A18" s="227"/>
      <c r="B18" s="88"/>
      <c r="C18" s="89" t="s">
        <v>59</v>
      </c>
      <c r="D18" s="218">
        <v>31986701.211078573</v>
      </c>
      <c r="E18" s="218">
        <v>67045530.44574286</v>
      </c>
      <c r="F18" s="218">
        <v>58568362.186985776</v>
      </c>
      <c r="G18" s="218">
        <v>94879720.19276425</v>
      </c>
      <c r="H18" s="218">
        <v>71155837.36182149</v>
      </c>
      <c r="I18" s="248">
        <v>323636151.398393</v>
      </c>
      <c r="J18" s="228"/>
      <c r="K18" s="88"/>
      <c r="L18" s="89" t="s">
        <v>59</v>
      </c>
      <c r="M18" s="229">
        <f aca="true" t="shared" si="5" ref="M18:R22">D18/D$17</f>
        <v>0.24465515663257656</v>
      </c>
      <c r="N18" s="229">
        <f t="shared" si="5"/>
        <v>0.19140997842875587</v>
      </c>
      <c r="O18" s="229">
        <f t="shared" si="5"/>
        <v>0.1618110103013054</v>
      </c>
      <c r="P18" s="229">
        <f t="shared" si="5"/>
        <v>0.24887438011015875</v>
      </c>
      <c r="Q18" s="229">
        <f t="shared" si="5"/>
        <v>0.1671219562241018</v>
      </c>
      <c r="R18" s="251">
        <f t="shared" si="5"/>
        <v>0.19614591281909416</v>
      </c>
      <c r="S18" s="228"/>
      <c r="T18" s="228"/>
      <c r="U18" s="228"/>
      <c r="V18" s="228"/>
    </row>
    <row r="19" spans="1:22" s="128" customFormat="1" ht="15">
      <c r="A19" s="227"/>
      <c r="B19" s="88"/>
      <c r="C19" s="89" t="s">
        <v>63</v>
      </c>
      <c r="D19" s="218">
        <v>55876565.89871427</v>
      </c>
      <c r="E19" s="218">
        <v>142241493.8167857</v>
      </c>
      <c r="F19" s="218">
        <v>173153865.58324265</v>
      </c>
      <c r="G19" s="218">
        <v>172245997.4228143</v>
      </c>
      <c r="H19" s="218">
        <v>175861877.71191427</v>
      </c>
      <c r="I19" s="248">
        <v>719379800.4334712</v>
      </c>
      <c r="J19" s="228"/>
      <c r="K19" s="88"/>
      <c r="L19" s="89" t="s">
        <v>63</v>
      </c>
      <c r="M19" s="229">
        <f t="shared" si="5"/>
        <v>0.42738042575348967</v>
      </c>
      <c r="N19" s="229">
        <f t="shared" si="5"/>
        <v>0.40608883369456195</v>
      </c>
      <c r="O19" s="229">
        <f t="shared" si="5"/>
        <v>0.4783845899284295</v>
      </c>
      <c r="P19" s="229">
        <f t="shared" si="5"/>
        <v>0.45181009965002084</v>
      </c>
      <c r="Q19" s="229">
        <f t="shared" si="5"/>
        <v>0.41304244483852043</v>
      </c>
      <c r="R19" s="251">
        <f t="shared" si="5"/>
        <v>0.43599396115035394</v>
      </c>
      <c r="S19" s="228"/>
      <c r="T19" s="228"/>
      <c r="U19" s="228"/>
      <c r="V19" s="228"/>
    </row>
    <row r="20" spans="1:22" s="128" customFormat="1" ht="15">
      <c r="A20" s="227"/>
      <c r="B20" s="88"/>
      <c r="C20" s="89" t="s">
        <v>60</v>
      </c>
      <c r="D20" s="218">
        <v>9315271.475714287</v>
      </c>
      <c r="E20" s="218">
        <v>64486633.83297143</v>
      </c>
      <c r="F20" s="218">
        <v>42885745.32463581</v>
      </c>
      <c r="G20" s="218">
        <v>39558258.167500004</v>
      </c>
      <c r="H20" s="218">
        <v>49090913.9363</v>
      </c>
      <c r="I20" s="248">
        <v>205336822.73712155</v>
      </c>
      <c r="J20" s="228"/>
      <c r="K20" s="88"/>
      <c r="L20" s="89" t="s">
        <v>60</v>
      </c>
      <c r="M20" s="229">
        <f t="shared" si="5"/>
        <v>0.071249272843944</v>
      </c>
      <c r="N20" s="229">
        <f t="shared" si="5"/>
        <v>0.18410451985164208</v>
      </c>
      <c r="O20" s="229">
        <f t="shared" si="5"/>
        <v>0.11848352112611707</v>
      </c>
      <c r="P20" s="229">
        <f t="shared" si="5"/>
        <v>0.10376334331164051</v>
      </c>
      <c r="Q20" s="229">
        <f t="shared" si="5"/>
        <v>0.1152986160242337</v>
      </c>
      <c r="R20" s="251">
        <f t="shared" si="5"/>
        <v>0.12444832988254732</v>
      </c>
      <c r="S20" s="228"/>
      <c r="T20" s="228"/>
      <c r="U20" s="228"/>
      <c r="V20" s="228"/>
    </row>
    <row r="21" spans="1:22" s="128" customFormat="1" ht="15">
      <c r="A21" s="227"/>
      <c r="B21" s="88"/>
      <c r="C21" s="89" t="s">
        <v>61</v>
      </c>
      <c r="D21" s="218">
        <v>4526220.042857143</v>
      </c>
      <c r="E21" s="218">
        <v>9677988.817857146</v>
      </c>
      <c r="F21" s="218">
        <v>11003996.01428572</v>
      </c>
      <c r="G21" s="218">
        <v>7595552.166964284</v>
      </c>
      <c r="H21" s="218">
        <v>17500839.259821434</v>
      </c>
      <c r="I21" s="248">
        <v>50304596.30178573</v>
      </c>
      <c r="J21" s="228"/>
      <c r="K21" s="88"/>
      <c r="L21" s="89" t="s">
        <v>61</v>
      </c>
      <c r="M21" s="229">
        <f t="shared" si="5"/>
        <v>0.03461948346068232</v>
      </c>
      <c r="N21" s="229">
        <f t="shared" si="5"/>
        <v>0.027629934740525296</v>
      </c>
      <c r="O21" s="229">
        <f t="shared" si="5"/>
        <v>0.030401528161884687</v>
      </c>
      <c r="P21" s="229">
        <f t="shared" si="5"/>
        <v>0.019923523523331075</v>
      </c>
      <c r="Q21" s="229">
        <f t="shared" si="5"/>
        <v>0.041103788545030905</v>
      </c>
      <c r="R21" s="251">
        <f t="shared" si="5"/>
        <v>0.03048806790581179</v>
      </c>
      <c r="S21" s="228"/>
      <c r="T21" s="228"/>
      <c r="U21" s="228"/>
      <c r="V21" s="228"/>
    </row>
    <row r="22" spans="1:22" s="128" customFormat="1" ht="15">
      <c r="A22" s="227"/>
      <c r="B22" s="88"/>
      <c r="C22" s="89" t="s">
        <v>76</v>
      </c>
      <c r="D22" s="218">
        <v>12309340.769285712</v>
      </c>
      <c r="E22" s="218">
        <v>27754083.115157157</v>
      </c>
      <c r="F22" s="218">
        <v>44715006.92428571</v>
      </c>
      <c r="G22" s="218">
        <v>30179883.171428572</v>
      </c>
      <c r="H22" s="218">
        <v>35378620.788828574</v>
      </c>
      <c r="I22" s="248">
        <v>150336934.76898572</v>
      </c>
      <c r="J22" s="228"/>
      <c r="K22" s="88"/>
      <c r="L22" s="89" t="s">
        <v>76</v>
      </c>
      <c r="M22" s="229">
        <f t="shared" si="5"/>
        <v>0.09414986791167794</v>
      </c>
      <c r="N22" s="229">
        <f t="shared" si="5"/>
        <v>0.0792358329490918</v>
      </c>
      <c r="O22" s="229">
        <f t="shared" si="5"/>
        <v>0.12353735320357448</v>
      </c>
      <c r="P22" s="229">
        <f t="shared" si="5"/>
        <v>0.0791633839225751</v>
      </c>
      <c r="Q22" s="229">
        <f t="shared" si="5"/>
        <v>0.08309289207960428</v>
      </c>
      <c r="R22" s="251">
        <f t="shared" si="5"/>
        <v>0.09111459017564422</v>
      </c>
      <c r="S22" s="228"/>
      <c r="T22" s="228"/>
      <c r="U22" s="228"/>
      <c r="V22" s="228"/>
    </row>
    <row r="23" spans="1:22" s="128" customFormat="1" ht="15">
      <c r="A23" s="227"/>
      <c r="B23" s="88" t="s">
        <v>62</v>
      </c>
      <c r="C23" s="92"/>
      <c r="D23" s="218">
        <v>217608324.16680622</v>
      </c>
      <c r="E23" s="218">
        <v>670523695.8769596</v>
      </c>
      <c r="F23" s="218">
        <v>767365051.9588786</v>
      </c>
      <c r="G23" s="218">
        <v>804477430.9776851</v>
      </c>
      <c r="H23" s="218">
        <v>922676288.1483743</v>
      </c>
      <c r="I23" s="248">
        <v>3382859232.2001324</v>
      </c>
      <c r="J23" s="228"/>
      <c r="K23" s="88" t="s">
        <v>62</v>
      </c>
      <c r="L23" s="92"/>
      <c r="M23" s="219">
        <f aca="true" t="shared" si="6" ref="M23:R23">D23/D$26</f>
        <v>0.15658661999121878</v>
      </c>
      <c r="N23" s="219">
        <f t="shared" si="6"/>
        <v>0.1841069915623906</v>
      </c>
      <c r="O23" s="219">
        <f t="shared" si="6"/>
        <v>0.25859536488243007</v>
      </c>
      <c r="P23" s="219">
        <f t="shared" si="6"/>
        <v>0.2649625954794588</v>
      </c>
      <c r="Q23" s="219">
        <f t="shared" si="6"/>
        <v>0.25296051774337797</v>
      </c>
      <c r="R23" s="250">
        <f t="shared" si="6"/>
        <v>0.2303949421220494</v>
      </c>
      <c r="S23" s="228"/>
      <c r="T23" s="228"/>
      <c r="U23" s="228"/>
      <c r="V23" s="228"/>
    </row>
    <row r="24" spans="1:22" s="128" customFormat="1" ht="15">
      <c r="A24" s="227"/>
      <c r="B24" s="88"/>
      <c r="C24" s="89" t="s">
        <v>75</v>
      </c>
      <c r="D24" s="218">
        <v>9456794.948857145</v>
      </c>
      <c r="E24" s="218">
        <v>69704469.6457143</v>
      </c>
      <c r="F24" s="218">
        <v>31650961.416785713</v>
      </c>
      <c r="G24" s="218">
        <v>32385745.46396428</v>
      </c>
      <c r="H24" s="218">
        <v>37842462.99200001</v>
      </c>
      <c r="I24" s="248">
        <v>181040434.46732146</v>
      </c>
      <c r="J24" s="228"/>
      <c r="K24" s="88"/>
      <c r="L24" s="89" t="s">
        <v>75</v>
      </c>
      <c r="M24" s="229">
        <f aca="true" t="shared" si="7" ref="M24:R24">D24/D23</f>
        <v>0.043457873153823386</v>
      </c>
      <c r="N24" s="229">
        <f t="shared" si="7"/>
        <v>0.10395526671812803</v>
      </c>
      <c r="O24" s="229">
        <f t="shared" si="7"/>
        <v>0.04124628993200725</v>
      </c>
      <c r="P24" s="229">
        <f t="shared" si="7"/>
        <v>0.04025687261929242</v>
      </c>
      <c r="Q24" s="229">
        <f t="shared" si="7"/>
        <v>0.041013802433291335</v>
      </c>
      <c r="R24" s="251">
        <f t="shared" si="7"/>
        <v>0.05351698727043307</v>
      </c>
      <c r="S24" s="228"/>
      <c r="T24" s="228"/>
      <c r="U24" s="228"/>
      <c r="V24" s="228"/>
    </row>
    <row r="25" spans="1:22" s="128" customFormat="1" ht="15">
      <c r="A25" s="227"/>
      <c r="B25" s="88" t="s">
        <v>66</v>
      </c>
      <c r="C25" s="89"/>
      <c r="D25" s="218">
        <v>154650317.23928237</v>
      </c>
      <c r="E25" s="218">
        <v>135682042.92244244</v>
      </c>
      <c r="F25" s="218">
        <v>165809209.41326618</v>
      </c>
      <c r="G25" s="218">
        <v>127692599.83352852</v>
      </c>
      <c r="H25" s="218">
        <v>382018202.84662294</v>
      </c>
      <c r="I25" s="248">
        <v>965643931.1837139</v>
      </c>
      <c r="J25" s="228"/>
      <c r="K25" s="88" t="s">
        <v>66</v>
      </c>
      <c r="L25" s="89"/>
      <c r="M25" s="219">
        <f aca="true" t="shared" si="8" ref="M25:R25">D25/D$26</f>
        <v>0.11128329097606669</v>
      </c>
      <c r="N25" s="219">
        <f t="shared" si="8"/>
        <v>0.03725448166126233</v>
      </c>
      <c r="O25" s="219">
        <f t="shared" si="8"/>
        <v>0.055876265018371646</v>
      </c>
      <c r="P25" s="219">
        <f t="shared" si="8"/>
        <v>0.04205682020724098</v>
      </c>
      <c r="Q25" s="219">
        <f t="shared" si="8"/>
        <v>0.10473393932492248</v>
      </c>
      <c r="R25" s="250">
        <f t="shared" si="8"/>
        <v>0.06576669685746414</v>
      </c>
      <c r="S25" s="228"/>
      <c r="T25" s="228"/>
      <c r="U25" s="228"/>
      <c r="V25" s="228"/>
    </row>
    <row r="26" spans="1:22" s="128" customFormat="1" ht="15">
      <c r="A26" s="227"/>
      <c r="B26" s="231" t="s">
        <v>50</v>
      </c>
      <c r="C26" s="232"/>
      <c r="D26" s="232">
        <v>1389699350.9343867</v>
      </c>
      <c r="E26" s="232">
        <v>3642032766.8530226</v>
      </c>
      <c r="F26" s="232">
        <v>2967435446.1370945</v>
      </c>
      <c r="G26" s="232">
        <v>3036192446.4166574</v>
      </c>
      <c r="H26" s="232">
        <v>3647511067.6536727</v>
      </c>
      <c r="I26" s="233">
        <v>14682871077.994833</v>
      </c>
      <c r="J26" s="228"/>
      <c r="K26" s="231" t="s">
        <v>50</v>
      </c>
      <c r="L26" s="232"/>
      <c r="M26" s="234">
        <f aca="true" t="shared" si="9" ref="M26:R26">M7+M12+M17+M23+M25</f>
        <v>1</v>
      </c>
      <c r="N26" s="234">
        <f t="shared" si="9"/>
        <v>0.9999999999999999</v>
      </c>
      <c r="O26" s="234">
        <f t="shared" si="9"/>
        <v>0.9999999999999999</v>
      </c>
      <c r="P26" s="234">
        <f t="shared" si="9"/>
        <v>1</v>
      </c>
      <c r="Q26" s="234">
        <f t="shared" si="9"/>
        <v>1</v>
      </c>
      <c r="R26" s="235">
        <f t="shared" si="9"/>
        <v>1</v>
      </c>
      <c r="S26" s="221"/>
      <c r="T26" s="221"/>
      <c r="U26" s="221"/>
      <c r="V26" s="222"/>
    </row>
    <row r="27" spans="1:22" s="128" customFormat="1" ht="15">
      <c r="A27" s="227"/>
      <c r="B27" s="231" t="s">
        <v>0</v>
      </c>
      <c r="C27" s="232"/>
      <c r="D27" s="232">
        <v>6042.35</v>
      </c>
      <c r="E27" s="232">
        <v>15186.99</v>
      </c>
      <c r="F27" s="232">
        <v>16530.11</v>
      </c>
      <c r="G27" s="232">
        <v>13433.84</v>
      </c>
      <c r="H27" s="232">
        <v>15846.93</v>
      </c>
      <c r="I27" s="233">
        <v>67040.22</v>
      </c>
      <c r="J27" s="228"/>
      <c r="K27" s="163"/>
      <c r="L27" s="182"/>
      <c r="M27" s="223"/>
      <c r="N27" s="223"/>
      <c r="O27" s="223"/>
      <c r="P27" s="223"/>
      <c r="Q27" s="223"/>
      <c r="R27" s="252"/>
      <c r="S27" s="228"/>
      <c r="T27" s="228"/>
      <c r="U27" s="228"/>
      <c r="V27" s="228"/>
    </row>
    <row r="28" spans="1:22" s="140" customFormat="1" ht="12.75">
      <c r="A28" s="257"/>
      <c r="B28" s="258" t="s">
        <v>112</v>
      </c>
      <c r="C28" s="259"/>
      <c r="D28" s="264"/>
      <c r="E28" s="264"/>
      <c r="F28" s="264"/>
      <c r="G28" s="264"/>
      <c r="H28" s="108" t="s">
        <v>85</v>
      </c>
      <c r="I28" s="109"/>
      <c r="J28" s="265"/>
      <c r="K28" s="258" t="s">
        <v>112</v>
      </c>
      <c r="L28" s="259"/>
      <c r="M28" s="264"/>
      <c r="N28" s="264"/>
      <c r="O28" s="264"/>
      <c r="P28" s="264"/>
      <c r="Q28" s="264"/>
      <c r="R28" s="96" t="s">
        <v>86</v>
      </c>
      <c r="S28" s="265"/>
      <c r="T28" s="265"/>
      <c r="U28" s="265"/>
      <c r="V28" s="265"/>
    </row>
    <row r="29" spans="1:22" s="128" customFormat="1" ht="15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</row>
    <row r="30" spans="1:22" s="137" customFormat="1" ht="15.75">
      <c r="A30" s="237"/>
      <c r="B30" s="103" t="s">
        <v>69</v>
      </c>
      <c r="C30" s="103"/>
      <c r="D30" s="103"/>
      <c r="E30" s="103"/>
      <c r="F30" s="103"/>
      <c r="G30" s="103"/>
      <c r="H30" s="103"/>
      <c r="I30" s="103"/>
      <c r="J30" s="103"/>
      <c r="K30" s="103" t="s">
        <v>73</v>
      </c>
      <c r="L30" s="103"/>
      <c r="M30" s="103"/>
      <c r="N30" s="103"/>
      <c r="O30" s="103"/>
      <c r="P30" s="103"/>
      <c r="Q30" s="103"/>
      <c r="R30" s="103"/>
      <c r="S30" s="238"/>
      <c r="T30" s="238"/>
      <c r="U30" s="238"/>
      <c r="V30" s="238"/>
    </row>
    <row r="31" spans="1:22" s="128" customFormat="1" ht="15">
      <c r="A31" s="227"/>
      <c r="B31" s="214"/>
      <c r="C31" s="214"/>
      <c r="D31" s="215"/>
      <c r="E31" s="215"/>
      <c r="F31" s="215"/>
      <c r="G31" s="215"/>
      <c r="H31" s="215"/>
      <c r="I31" s="215"/>
      <c r="J31" s="228"/>
      <c r="K31" s="214"/>
      <c r="L31" s="214"/>
      <c r="M31" s="215"/>
      <c r="N31" s="215"/>
      <c r="O31" s="215"/>
      <c r="P31" s="215"/>
      <c r="Q31" s="215"/>
      <c r="R31" s="215"/>
      <c r="S31" s="228"/>
      <c r="T31" s="228"/>
      <c r="U31" s="228"/>
      <c r="V31" s="228"/>
    </row>
    <row r="32" spans="1:22" s="128" customFormat="1" ht="15">
      <c r="A32" s="227"/>
      <c r="B32" s="240"/>
      <c r="C32" s="241"/>
      <c r="D32" s="253" t="s">
        <v>32</v>
      </c>
      <c r="E32" s="254"/>
      <c r="F32" s="254"/>
      <c r="G32" s="244"/>
      <c r="H32" s="244"/>
      <c r="I32" s="245" t="s">
        <v>50</v>
      </c>
      <c r="J32" s="228"/>
      <c r="K32" s="240"/>
      <c r="L32" s="241"/>
      <c r="M32" s="242" t="s">
        <v>114</v>
      </c>
      <c r="N32" s="242"/>
      <c r="O32" s="242"/>
      <c r="P32" s="243"/>
      <c r="Q32" s="243"/>
      <c r="R32" s="245" t="s">
        <v>50</v>
      </c>
      <c r="S32" s="228"/>
      <c r="T32" s="228"/>
      <c r="U32" s="228"/>
      <c r="V32" s="228"/>
    </row>
    <row r="33" spans="1:22" s="128" customFormat="1" ht="30">
      <c r="A33" s="227"/>
      <c r="B33" s="246" t="s">
        <v>51</v>
      </c>
      <c r="C33" s="216"/>
      <c r="D33" s="217" t="s">
        <v>27</v>
      </c>
      <c r="E33" s="217" t="s">
        <v>28</v>
      </c>
      <c r="F33" s="217" t="s">
        <v>29</v>
      </c>
      <c r="G33" s="217" t="s">
        <v>30</v>
      </c>
      <c r="H33" s="217" t="s">
        <v>31</v>
      </c>
      <c r="I33" s="247"/>
      <c r="J33" s="228"/>
      <c r="K33" s="246" t="s">
        <v>51</v>
      </c>
      <c r="L33" s="216"/>
      <c r="M33" s="217" t="s">
        <v>27</v>
      </c>
      <c r="N33" s="217" t="s">
        <v>28</v>
      </c>
      <c r="O33" s="217" t="s">
        <v>29</v>
      </c>
      <c r="P33" s="217" t="s">
        <v>30</v>
      </c>
      <c r="Q33" s="217" t="s">
        <v>31</v>
      </c>
      <c r="R33" s="247"/>
      <c r="S33" s="228"/>
      <c r="T33" s="228"/>
      <c r="U33" s="228"/>
      <c r="V33" s="228"/>
    </row>
    <row r="34" spans="1:22" s="128" customFormat="1" ht="15">
      <c r="A34" s="227"/>
      <c r="B34" s="88" t="s">
        <v>52</v>
      </c>
      <c r="C34" s="89"/>
      <c r="D34" s="224">
        <f aca="true" t="shared" si="10" ref="D34:I43">D7/D$27</f>
        <v>51515.3669248542</v>
      </c>
      <c r="E34" s="224">
        <f t="shared" si="10"/>
        <v>65344.363205153626</v>
      </c>
      <c r="F34" s="224">
        <f t="shared" si="10"/>
        <v>34040.72875772493</v>
      </c>
      <c r="G34" s="224">
        <f t="shared" si="10"/>
        <v>47364.20319126387</v>
      </c>
      <c r="H34" s="224">
        <f t="shared" si="10"/>
        <v>37943.63851210341</v>
      </c>
      <c r="I34" s="255">
        <f t="shared" si="10"/>
        <v>46299.49558015055</v>
      </c>
      <c r="J34" s="228"/>
      <c r="K34" s="88" t="s">
        <v>52</v>
      </c>
      <c r="L34" s="89"/>
      <c r="M34" s="224">
        <f aca="true" t="shared" si="11" ref="M34:R34">D34/12</f>
        <v>4292.94724373785</v>
      </c>
      <c r="N34" s="224">
        <f t="shared" si="11"/>
        <v>5445.3636004294685</v>
      </c>
      <c r="O34" s="224">
        <f t="shared" si="11"/>
        <v>2836.7273964770775</v>
      </c>
      <c r="P34" s="224">
        <f t="shared" si="11"/>
        <v>3947.0169326053224</v>
      </c>
      <c r="Q34" s="224">
        <f t="shared" si="11"/>
        <v>3161.9698760086176</v>
      </c>
      <c r="R34" s="255">
        <f t="shared" si="11"/>
        <v>3858.291298345879</v>
      </c>
      <c r="S34" s="228"/>
      <c r="T34" s="228"/>
      <c r="U34" s="228"/>
      <c r="V34" s="228"/>
    </row>
    <row r="35" spans="1:22" s="128" customFormat="1" ht="15">
      <c r="A35" s="227"/>
      <c r="B35" s="88"/>
      <c r="C35" s="89" t="s">
        <v>79</v>
      </c>
      <c r="D35" s="224">
        <f t="shared" si="10"/>
        <v>18290.28195037645</v>
      </c>
      <c r="E35" s="224">
        <f t="shared" si="10"/>
        <v>19984.97517941342</v>
      </c>
      <c r="F35" s="224">
        <f t="shared" si="10"/>
        <v>14182.210108877507</v>
      </c>
      <c r="G35" s="224">
        <f t="shared" si="10"/>
        <v>16341.082147770108</v>
      </c>
      <c r="H35" s="224">
        <f t="shared" si="10"/>
        <v>12571.70472338446</v>
      </c>
      <c r="I35" s="255">
        <f t="shared" si="10"/>
        <v>15918.918586750717</v>
      </c>
      <c r="J35" s="228"/>
      <c r="K35" s="88"/>
      <c r="L35" s="89" t="s">
        <v>79</v>
      </c>
      <c r="M35" s="224">
        <f aca="true" t="shared" si="12" ref="M35:M53">D35/12</f>
        <v>1524.190162531371</v>
      </c>
      <c r="N35" s="224">
        <f aca="true" t="shared" si="13" ref="N35:N53">E35/12</f>
        <v>1665.4145982844518</v>
      </c>
      <c r="O35" s="224">
        <f aca="true" t="shared" si="14" ref="O35:O53">F35/12</f>
        <v>1181.850842406459</v>
      </c>
      <c r="P35" s="224">
        <f aca="true" t="shared" si="15" ref="P35:P53">G35/12</f>
        <v>1361.756845647509</v>
      </c>
      <c r="Q35" s="224">
        <f aca="true" t="shared" si="16" ref="Q35:Q53">H35/12</f>
        <v>1047.6420602820383</v>
      </c>
      <c r="R35" s="255">
        <f aca="true" t="shared" si="17" ref="R35:R53">I35/12</f>
        <v>1326.576548895893</v>
      </c>
      <c r="S35" s="228"/>
      <c r="T35" s="228"/>
      <c r="U35" s="228"/>
      <c r="V35" s="228"/>
    </row>
    <row r="36" spans="1:22" s="128" customFormat="1" ht="15">
      <c r="A36" s="227"/>
      <c r="B36" s="88"/>
      <c r="C36" s="89" t="s">
        <v>53</v>
      </c>
      <c r="D36" s="224">
        <f t="shared" si="10"/>
        <v>6191.511211933862</v>
      </c>
      <c r="E36" s="224">
        <f t="shared" si="10"/>
        <v>7860.918219664144</v>
      </c>
      <c r="F36" s="224">
        <f t="shared" si="10"/>
        <v>1120.8532375594768</v>
      </c>
      <c r="G36" s="224">
        <f t="shared" si="10"/>
        <v>4556.019618313581</v>
      </c>
      <c r="H36" s="224">
        <f t="shared" si="10"/>
        <v>3517.432427200185</v>
      </c>
      <c r="I36" s="255">
        <f t="shared" si="10"/>
        <v>4359.593920155053</v>
      </c>
      <c r="J36" s="228"/>
      <c r="K36" s="88"/>
      <c r="L36" s="89" t="s">
        <v>53</v>
      </c>
      <c r="M36" s="224">
        <f t="shared" si="12"/>
        <v>515.9592676611552</v>
      </c>
      <c r="N36" s="224">
        <f t="shared" si="13"/>
        <v>655.0765183053453</v>
      </c>
      <c r="O36" s="224">
        <f t="shared" si="14"/>
        <v>93.40443646328974</v>
      </c>
      <c r="P36" s="224">
        <f t="shared" si="15"/>
        <v>379.66830152613176</v>
      </c>
      <c r="Q36" s="224">
        <f t="shared" si="16"/>
        <v>293.11936893334877</v>
      </c>
      <c r="R36" s="255">
        <f t="shared" si="17"/>
        <v>363.2994933462544</v>
      </c>
      <c r="S36" s="228"/>
      <c r="T36" s="228"/>
      <c r="U36" s="228"/>
      <c r="V36" s="228"/>
    </row>
    <row r="37" spans="1:22" s="128" customFormat="1" ht="15">
      <c r="A37" s="227"/>
      <c r="B37" s="88"/>
      <c r="C37" s="89" t="s">
        <v>64</v>
      </c>
      <c r="D37" s="224">
        <f t="shared" si="10"/>
        <v>8846.05316758262</v>
      </c>
      <c r="E37" s="224">
        <f t="shared" si="10"/>
        <v>5956.042379271431</v>
      </c>
      <c r="F37" s="224">
        <f t="shared" si="10"/>
        <v>9242.127597543426</v>
      </c>
      <c r="G37" s="224">
        <f t="shared" si="10"/>
        <v>14143.664530341717</v>
      </c>
      <c r="H37" s="224">
        <f t="shared" si="10"/>
        <v>5520.224874110363</v>
      </c>
      <c r="I37" s="255">
        <f t="shared" si="10"/>
        <v>8564.42646982236</v>
      </c>
      <c r="J37" s="228"/>
      <c r="K37" s="88"/>
      <c r="L37" s="89" t="s">
        <v>64</v>
      </c>
      <c r="M37" s="224">
        <f t="shared" si="12"/>
        <v>737.1710972985517</v>
      </c>
      <c r="N37" s="224">
        <f t="shared" si="13"/>
        <v>496.33686493928593</v>
      </c>
      <c r="O37" s="224">
        <f t="shared" si="14"/>
        <v>770.1772997952854</v>
      </c>
      <c r="P37" s="224">
        <f t="shared" si="15"/>
        <v>1178.6387108618098</v>
      </c>
      <c r="Q37" s="224">
        <f t="shared" si="16"/>
        <v>460.0187395091969</v>
      </c>
      <c r="R37" s="255">
        <f t="shared" si="17"/>
        <v>713.7022058185299</v>
      </c>
      <c r="S37" s="228"/>
      <c r="T37" s="228"/>
      <c r="U37" s="228"/>
      <c r="V37" s="228"/>
    </row>
    <row r="38" spans="1:22" s="128" customFormat="1" ht="15">
      <c r="A38" s="227"/>
      <c r="B38" s="88"/>
      <c r="C38" s="89" t="s">
        <v>82</v>
      </c>
      <c r="D38" s="224">
        <f t="shared" si="10"/>
        <v>3429.6510694159906</v>
      </c>
      <c r="E38" s="224">
        <f t="shared" si="10"/>
        <v>3226.997530922379</v>
      </c>
      <c r="F38" s="224">
        <f t="shared" si="10"/>
        <v>3744.626669151022</v>
      </c>
      <c r="G38" s="224">
        <f t="shared" si="10"/>
        <v>3168.298769854975</v>
      </c>
      <c r="H38" s="224">
        <f t="shared" si="10"/>
        <v>3525.241551292811</v>
      </c>
      <c r="I38" s="255">
        <f t="shared" si="10"/>
        <v>3431.6309965015885</v>
      </c>
      <c r="J38" s="228"/>
      <c r="K38" s="88"/>
      <c r="L38" s="89" t="s">
        <v>82</v>
      </c>
      <c r="M38" s="224">
        <f t="shared" si="12"/>
        <v>285.8042557846659</v>
      </c>
      <c r="N38" s="224">
        <f t="shared" si="13"/>
        <v>268.9164609101983</v>
      </c>
      <c r="O38" s="224">
        <f t="shared" si="14"/>
        <v>312.0522224292518</v>
      </c>
      <c r="P38" s="224">
        <f t="shared" si="15"/>
        <v>264.0248974879146</v>
      </c>
      <c r="Q38" s="224">
        <f t="shared" si="16"/>
        <v>293.7701292744009</v>
      </c>
      <c r="R38" s="255">
        <f t="shared" si="17"/>
        <v>285.9692497084657</v>
      </c>
      <c r="S38" s="228"/>
      <c r="T38" s="228"/>
      <c r="U38" s="228"/>
      <c r="V38" s="228"/>
    </row>
    <row r="39" spans="1:22" s="128" customFormat="1" ht="15">
      <c r="A39" s="227"/>
      <c r="B39" s="88" t="s">
        <v>54</v>
      </c>
      <c r="C39" s="92"/>
      <c r="D39" s="224">
        <f t="shared" si="10"/>
        <v>95231.96199919113</v>
      </c>
      <c r="E39" s="224">
        <f t="shared" si="10"/>
        <v>98319.08566601358</v>
      </c>
      <c r="F39" s="224">
        <f t="shared" si="10"/>
        <v>67126.52461265383</v>
      </c>
      <c r="G39" s="224">
        <f t="shared" si="10"/>
        <v>80878.13334875474</v>
      </c>
      <c r="H39" s="224">
        <f t="shared" si="10"/>
        <v>83028.98202457372</v>
      </c>
      <c r="I39" s="255">
        <f t="shared" si="10"/>
        <v>83240.52369145109</v>
      </c>
      <c r="J39" s="228"/>
      <c r="K39" s="88" t="s">
        <v>54</v>
      </c>
      <c r="L39" s="92"/>
      <c r="M39" s="224">
        <f t="shared" si="12"/>
        <v>7935.996833265927</v>
      </c>
      <c r="N39" s="224">
        <f t="shared" si="13"/>
        <v>8193.257138834464</v>
      </c>
      <c r="O39" s="224">
        <f t="shared" si="14"/>
        <v>5593.8770510544855</v>
      </c>
      <c r="P39" s="224">
        <f t="shared" si="15"/>
        <v>6739.844445729562</v>
      </c>
      <c r="Q39" s="224">
        <f t="shared" si="16"/>
        <v>6919.081835381144</v>
      </c>
      <c r="R39" s="255">
        <f t="shared" si="17"/>
        <v>6936.710307620924</v>
      </c>
      <c r="S39" s="228"/>
      <c r="T39" s="228"/>
      <c r="U39" s="228"/>
      <c r="V39" s="228"/>
    </row>
    <row r="40" spans="1:22" s="128" customFormat="1" ht="15">
      <c r="A40" s="227"/>
      <c r="B40" s="88"/>
      <c r="C40" s="89" t="s">
        <v>84</v>
      </c>
      <c r="D40" s="224">
        <f t="shared" si="10"/>
        <v>16283.498722114975</v>
      </c>
      <c r="E40" s="224">
        <f t="shared" si="10"/>
        <v>4040.469169076389</v>
      </c>
      <c r="F40" s="224">
        <f t="shared" si="10"/>
        <v>8887.300639128058</v>
      </c>
      <c r="G40" s="224">
        <f t="shared" si="10"/>
        <v>9218.847295603597</v>
      </c>
      <c r="H40" s="224">
        <f t="shared" si="10"/>
        <v>27543.432792322732</v>
      </c>
      <c r="I40" s="255">
        <f t="shared" si="10"/>
        <v>12932.305286449153</v>
      </c>
      <c r="J40" s="228"/>
      <c r="K40" s="88"/>
      <c r="L40" s="89" t="s">
        <v>84</v>
      </c>
      <c r="M40" s="224">
        <f t="shared" si="12"/>
        <v>1356.9582268429147</v>
      </c>
      <c r="N40" s="224">
        <f t="shared" si="13"/>
        <v>336.7057640896991</v>
      </c>
      <c r="O40" s="224">
        <f t="shared" si="14"/>
        <v>740.6083865940049</v>
      </c>
      <c r="P40" s="224">
        <f t="shared" si="15"/>
        <v>768.2372746336331</v>
      </c>
      <c r="Q40" s="224">
        <f t="shared" si="16"/>
        <v>2295.2860660268943</v>
      </c>
      <c r="R40" s="255">
        <f t="shared" si="17"/>
        <v>1077.6921072040961</v>
      </c>
      <c r="S40" s="228"/>
      <c r="T40" s="228"/>
      <c r="U40" s="228"/>
      <c r="V40" s="228"/>
    </row>
    <row r="41" spans="1:22" s="128" customFormat="1" ht="15">
      <c r="A41" s="227"/>
      <c r="B41" s="88"/>
      <c r="C41" s="89" t="s">
        <v>55</v>
      </c>
      <c r="D41" s="224">
        <f t="shared" si="10"/>
        <v>41358.236904042766</v>
      </c>
      <c r="E41" s="224">
        <f t="shared" si="10"/>
        <v>40703.596469482865</v>
      </c>
      <c r="F41" s="224">
        <f t="shared" si="10"/>
        <v>23914.829121891602</v>
      </c>
      <c r="G41" s="224">
        <f t="shared" si="10"/>
        <v>24566.803880828455</v>
      </c>
      <c r="H41" s="224">
        <f t="shared" si="10"/>
        <v>24751.640165544475</v>
      </c>
      <c r="I41" s="255">
        <f t="shared" si="10"/>
        <v>29618.70997819348</v>
      </c>
      <c r="J41" s="228"/>
      <c r="K41" s="88"/>
      <c r="L41" s="89" t="s">
        <v>55</v>
      </c>
      <c r="M41" s="224">
        <f t="shared" si="12"/>
        <v>3446.519742003564</v>
      </c>
      <c r="N41" s="224">
        <f t="shared" si="13"/>
        <v>3391.9663724569054</v>
      </c>
      <c r="O41" s="224">
        <f t="shared" si="14"/>
        <v>1992.9024268243002</v>
      </c>
      <c r="P41" s="224">
        <f t="shared" si="15"/>
        <v>2047.2336567357045</v>
      </c>
      <c r="Q41" s="224">
        <f t="shared" si="16"/>
        <v>2062.6366804620397</v>
      </c>
      <c r="R41" s="255">
        <f t="shared" si="17"/>
        <v>2468.2258315161234</v>
      </c>
      <c r="S41" s="228"/>
      <c r="T41" s="228"/>
      <c r="U41" s="228"/>
      <c r="V41" s="228"/>
    </row>
    <row r="42" spans="1:22" s="128" customFormat="1" ht="15">
      <c r="A42" s="227"/>
      <c r="B42" s="88"/>
      <c r="C42" s="89" t="s">
        <v>56</v>
      </c>
      <c r="D42" s="224">
        <f t="shared" si="10"/>
        <v>22547.310199230666</v>
      </c>
      <c r="E42" s="224">
        <f t="shared" si="10"/>
        <v>33756.59559777808</v>
      </c>
      <c r="F42" s="224">
        <f t="shared" si="10"/>
        <v>22553.70278666584</v>
      </c>
      <c r="G42" s="224">
        <f t="shared" si="10"/>
        <v>31218.004025960367</v>
      </c>
      <c r="H42" s="224">
        <f t="shared" si="10"/>
        <v>20540.479044330015</v>
      </c>
      <c r="I42" s="255">
        <f t="shared" si="10"/>
        <v>26351.289007058538</v>
      </c>
      <c r="J42" s="228"/>
      <c r="K42" s="88"/>
      <c r="L42" s="89" t="s">
        <v>56</v>
      </c>
      <c r="M42" s="224">
        <f t="shared" si="12"/>
        <v>1878.9425166025555</v>
      </c>
      <c r="N42" s="224">
        <f t="shared" si="13"/>
        <v>2813.0496331481736</v>
      </c>
      <c r="O42" s="224">
        <f t="shared" si="14"/>
        <v>1879.4752322221532</v>
      </c>
      <c r="P42" s="224">
        <f t="shared" si="15"/>
        <v>2601.500335496697</v>
      </c>
      <c r="Q42" s="224">
        <f t="shared" si="16"/>
        <v>1711.7065870275012</v>
      </c>
      <c r="R42" s="255">
        <f t="shared" si="17"/>
        <v>2195.9407505882114</v>
      </c>
      <c r="S42" s="228"/>
      <c r="T42" s="228"/>
      <c r="U42" s="228"/>
      <c r="V42" s="228"/>
    </row>
    <row r="43" spans="1:22" s="128" customFormat="1" ht="15">
      <c r="A43" s="227"/>
      <c r="B43" s="88"/>
      <c r="C43" s="89" t="s">
        <v>57</v>
      </c>
      <c r="D43" s="224">
        <f t="shared" si="10"/>
        <v>14755.89418200434</v>
      </c>
      <c r="E43" s="224">
        <f t="shared" si="10"/>
        <v>19680.48976111159</v>
      </c>
      <c r="F43" s="224">
        <f t="shared" si="10"/>
        <v>11516.575778299411</v>
      </c>
      <c r="G43" s="224">
        <f t="shared" si="10"/>
        <v>14943.091894234412</v>
      </c>
      <c r="H43" s="224">
        <f t="shared" si="10"/>
        <v>9755.325607875739</v>
      </c>
      <c r="I43" s="255">
        <f t="shared" si="10"/>
        <v>13928.25098864561</v>
      </c>
      <c r="J43" s="228"/>
      <c r="K43" s="88"/>
      <c r="L43" s="89" t="s">
        <v>57</v>
      </c>
      <c r="M43" s="224">
        <f t="shared" si="12"/>
        <v>1229.6578485003618</v>
      </c>
      <c r="N43" s="224">
        <f t="shared" si="13"/>
        <v>1640.0408134259658</v>
      </c>
      <c r="O43" s="224">
        <f t="shared" si="14"/>
        <v>959.7146481916176</v>
      </c>
      <c r="P43" s="224">
        <f t="shared" si="15"/>
        <v>1245.2576578528676</v>
      </c>
      <c r="Q43" s="224">
        <f t="shared" si="16"/>
        <v>812.9438006563115</v>
      </c>
      <c r="R43" s="255">
        <f t="shared" si="17"/>
        <v>1160.6875823871342</v>
      </c>
      <c r="S43" s="228"/>
      <c r="T43" s="228"/>
      <c r="U43" s="228"/>
      <c r="V43" s="228"/>
    </row>
    <row r="44" spans="1:22" s="128" customFormat="1" ht="15">
      <c r="A44" s="227"/>
      <c r="B44" s="88" t="s">
        <v>58</v>
      </c>
      <c r="C44" s="92"/>
      <c r="D44" s="224">
        <f aca="true" t="shared" si="18" ref="D44:I52">D17/D$27</f>
        <v>21637.60566734679</v>
      </c>
      <c r="E44" s="224">
        <f t="shared" si="18"/>
        <v>23063.942669462</v>
      </c>
      <c r="F44" s="224">
        <f t="shared" si="18"/>
        <v>21896.73015816096</v>
      </c>
      <c r="G44" s="224">
        <f t="shared" si="18"/>
        <v>28378.734993172464</v>
      </c>
      <c r="H44" s="224">
        <f t="shared" si="18"/>
        <v>26867.78619564736</v>
      </c>
      <c r="I44" s="255">
        <f t="shared" si="18"/>
        <v>24611.74088985051</v>
      </c>
      <c r="J44" s="228"/>
      <c r="K44" s="88" t="s">
        <v>58</v>
      </c>
      <c r="L44" s="92"/>
      <c r="M44" s="224">
        <f t="shared" si="12"/>
        <v>1803.1338056122324</v>
      </c>
      <c r="N44" s="224">
        <f t="shared" si="13"/>
        <v>1921.9952224551669</v>
      </c>
      <c r="O44" s="224">
        <f t="shared" si="14"/>
        <v>1824.72751318008</v>
      </c>
      <c r="P44" s="224">
        <f t="shared" si="15"/>
        <v>2364.894582764372</v>
      </c>
      <c r="Q44" s="224">
        <f t="shared" si="16"/>
        <v>2238.9821829706134</v>
      </c>
      <c r="R44" s="255">
        <f t="shared" si="17"/>
        <v>2050.9784074875424</v>
      </c>
      <c r="S44" s="228"/>
      <c r="T44" s="228"/>
      <c r="U44" s="228"/>
      <c r="V44" s="228"/>
    </row>
    <row r="45" spans="1:22" s="128" customFormat="1" ht="15">
      <c r="A45" s="227"/>
      <c r="B45" s="88"/>
      <c r="C45" s="89" t="s">
        <v>59</v>
      </c>
      <c r="D45" s="224">
        <f t="shared" si="18"/>
        <v>5293.751803698656</v>
      </c>
      <c r="E45" s="224">
        <f t="shared" si="18"/>
        <v>4414.668768843784</v>
      </c>
      <c r="F45" s="224">
        <f t="shared" si="18"/>
        <v>3543.132029187088</v>
      </c>
      <c r="G45" s="224">
        <f t="shared" si="18"/>
        <v>7062.740079736267</v>
      </c>
      <c r="H45" s="224">
        <f t="shared" si="18"/>
        <v>4490.196988427505</v>
      </c>
      <c r="I45" s="255">
        <f t="shared" si="18"/>
        <v>4827.492382906753</v>
      </c>
      <c r="J45" s="228"/>
      <c r="K45" s="88"/>
      <c r="L45" s="89" t="s">
        <v>59</v>
      </c>
      <c r="M45" s="224">
        <f t="shared" si="12"/>
        <v>441.14598364155466</v>
      </c>
      <c r="N45" s="224">
        <f t="shared" si="13"/>
        <v>367.8890640703153</v>
      </c>
      <c r="O45" s="224">
        <f t="shared" si="14"/>
        <v>295.2610024322573</v>
      </c>
      <c r="P45" s="224">
        <f t="shared" si="15"/>
        <v>588.5616733113555</v>
      </c>
      <c r="Q45" s="224">
        <f t="shared" si="16"/>
        <v>374.18308236895876</v>
      </c>
      <c r="R45" s="255">
        <f t="shared" si="17"/>
        <v>402.29103190889606</v>
      </c>
      <c r="S45" s="228"/>
      <c r="T45" s="228"/>
      <c r="U45" s="228"/>
      <c r="V45" s="228"/>
    </row>
    <row r="46" spans="1:22" s="128" customFormat="1" ht="15">
      <c r="A46" s="227"/>
      <c r="B46" s="88"/>
      <c r="C46" s="89" t="s">
        <v>63</v>
      </c>
      <c r="D46" s="224">
        <f t="shared" si="18"/>
        <v>9247.489122396793</v>
      </c>
      <c r="E46" s="224">
        <f t="shared" si="18"/>
        <v>9366.009579040066</v>
      </c>
      <c r="F46" s="224">
        <f t="shared" si="18"/>
        <v>10475.058277485306</v>
      </c>
      <c r="G46" s="224">
        <f t="shared" si="18"/>
        <v>12821.799085206785</v>
      </c>
      <c r="H46" s="224">
        <f t="shared" si="18"/>
        <v>11097.536097648835</v>
      </c>
      <c r="I46" s="255">
        <f t="shared" si="18"/>
        <v>10730.57040137206</v>
      </c>
      <c r="J46" s="228"/>
      <c r="K46" s="88"/>
      <c r="L46" s="89" t="s">
        <v>63</v>
      </c>
      <c r="M46" s="224">
        <f t="shared" si="12"/>
        <v>770.6240935330661</v>
      </c>
      <c r="N46" s="224">
        <f t="shared" si="13"/>
        <v>780.5007982533389</v>
      </c>
      <c r="O46" s="224">
        <f t="shared" si="14"/>
        <v>872.9215231237755</v>
      </c>
      <c r="P46" s="224">
        <f t="shared" si="15"/>
        <v>1068.4832571005654</v>
      </c>
      <c r="Q46" s="224">
        <f t="shared" si="16"/>
        <v>924.7946748040696</v>
      </c>
      <c r="R46" s="255">
        <f t="shared" si="17"/>
        <v>894.2142001143384</v>
      </c>
      <c r="S46" s="228"/>
      <c r="T46" s="228"/>
      <c r="U46" s="228"/>
      <c r="V46" s="228"/>
    </row>
    <row r="47" spans="1:22" s="128" customFormat="1" ht="15">
      <c r="A47" s="227"/>
      <c r="B47" s="88"/>
      <c r="C47" s="89" t="s">
        <v>60</v>
      </c>
      <c r="D47" s="224">
        <f t="shared" si="18"/>
        <v>1541.6636698824607</v>
      </c>
      <c r="E47" s="224">
        <f t="shared" si="18"/>
        <v>4246.176091047102</v>
      </c>
      <c r="F47" s="224">
        <f t="shared" si="18"/>
        <v>2594.401690287349</v>
      </c>
      <c r="G47" s="224">
        <f t="shared" si="18"/>
        <v>2944.6724218466206</v>
      </c>
      <c r="H47" s="224">
        <f t="shared" si="18"/>
        <v>3097.818563993152</v>
      </c>
      <c r="I47" s="255">
        <f t="shared" si="18"/>
        <v>3062.8900492438947</v>
      </c>
      <c r="J47" s="228"/>
      <c r="K47" s="88"/>
      <c r="L47" s="89" t="s">
        <v>60</v>
      </c>
      <c r="M47" s="224">
        <f t="shared" si="12"/>
        <v>128.47197249020505</v>
      </c>
      <c r="N47" s="224">
        <f t="shared" si="13"/>
        <v>353.8480075872585</v>
      </c>
      <c r="O47" s="224">
        <f t="shared" si="14"/>
        <v>216.20014085727908</v>
      </c>
      <c r="P47" s="224">
        <f t="shared" si="15"/>
        <v>245.38936848721838</v>
      </c>
      <c r="Q47" s="224">
        <f t="shared" si="16"/>
        <v>258.15154699942934</v>
      </c>
      <c r="R47" s="255">
        <f t="shared" si="17"/>
        <v>255.24083743699123</v>
      </c>
      <c r="S47" s="228"/>
      <c r="T47" s="228"/>
      <c r="U47" s="228"/>
      <c r="V47" s="228"/>
    </row>
    <row r="48" spans="1:22" s="128" customFormat="1" ht="15">
      <c r="A48" s="227"/>
      <c r="B48" s="88"/>
      <c r="C48" s="89" t="s">
        <v>61</v>
      </c>
      <c r="D48" s="224">
        <f t="shared" si="18"/>
        <v>749.0827315294782</v>
      </c>
      <c r="E48" s="224">
        <f t="shared" si="18"/>
        <v>637.2552308164519</v>
      </c>
      <c r="F48" s="224">
        <f t="shared" si="18"/>
        <v>665.6940585565202</v>
      </c>
      <c r="G48" s="224">
        <f t="shared" si="18"/>
        <v>565.4043941988504</v>
      </c>
      <c r="H48" s="224">
        <f t="shared" si="18"/>
        <v>1104.3678024589894</v>
      </c>
      <c r="I48" s="255">
        <f t="shared" si="18"/>
        <v>750.364427530007</v>
      </c>
      <c r="J48" s="228"/>
      <c r="K48" s="88"/>
      <c r="L48" s="89" t="s">
        <v>61</v>
      </c>
      <c r="M48" s="224">
        <f t="shared" si="12"/>
        <v>62.42356096078985</v>
      </c>
      <c r="N48" s="224">
        <f t="shared" si="13"/>
        <v>53.104602568037656</v>
      </c>
      <c r="O48" s="224">
        <f t="shared" si="14"/>
        <v>55.47450487971002</v>
      </c>
      <c r="P48" s="224">
        <f t="shared" si="15"/>
        <v>47.1170328499042</v>
      </c>
      <c r="Q48" s="224">
        <f t="shared" si="16"/>
        <v>92.03065020491579</v>
      </c>
      <c r="R48" s="255">
        <f t="shared" si="17"/>
        <v>62.53036896083392</v>
      </c>
      <c r="S48" s="228"/>
      <c r="T48" s="228"/>
      <c r="U48" s="228"/>
      <c r="V48" s="228"/>
    </row>
    <row r="49" spans="1:22" s="128" customFormat="1" ht="15">
      <c r="A49" s="227"/>
      <c r="B49" s="88"/>
      <c r="C49" s="89" t="s">
        <v>76</v>
      </c>
      <c r="D49" s="224">
        <f t="shared" si="18"/>
        <v>2037.1777155056743</v>
      </c>
      <c r="E49" s="224">
        <f t="shared" si="18"/>
        <v>1827.4907085049215</v>
      </c>
      <c r="F49" s="224">
        <f t="shared" si="18"/>
        <v>2705.0640875520917</v>
      </c>
      <c r="G49" s="224">
        <f t="shared" si="18"/>
        <v>2246.5566935015286</v>
      </c>
      <c r="H49" s="224">
        <f t="shared" si="18"/>
        <v>2232.522058772808</v>
      </c>
      <c r="I49" s="255">
        <f t="shared" si="18"/>
        <v>2242.488684687874</v>
      </c>
      <c r="J49" s="228"/>
      <c r="K49" s="88"/>
      <c r="L49" s="89" t="s">
        <v>76</v>
      </c>
      <c r="M49" s="224">
        <f t="shared" si="12"/>
        <v>169.76480962547285</v>
      </c>
      <c r="N49" s="224">
        <f t="shared" si="13"/>
        <v>152.29089237541012</v>
      </c>
      <c r="O49" s="224">
        <f t="shared" si="14"/>
        <v>225.42200729600765</v>
      </c>
      <c r="P49" s="224">
        <f t="shared" si="15"/>
        <v>187.21305779179406</v>
      </c>
      <c r="Q49" s="224">
        <f t="shared" si="16"/>
        <v>186.043504897734</v>
      </c>
      <c r="R49" s="255">
        <f t="shared" si="17"/>
        <v>186.87405705732283</v>
      </c>
      <c r="S49" s="228"/>
      <c r="T49" s="228"/>
      <c r="U49" s="228"/>
      <c r="V49" s="228"/>
    </row>
    <row r="50" spans="1:22" s="128" customFormat="1" ht="15">
      <c r="A50" s="227"/>
      <c r="B50" s="88" t="s">
        <v>62</v>
      </c>
      <c r="C50" s="92"/>
      <c r="D50" s="224">
        <f t="shared" si="18"/>
        <v>36013.85622593961</v>
      </c>
      <c r="E50" s="224">
        <f t="shared" si="18"/>
        <v>44151.19097839398</v>
      </c>
      <c r="F50" s="224">
        <f t="shared" si="18"/>
        <v>46422.25925652513</v>
      </c>
      <c r="G50" s="224">
        <f t="shared" si="18"/>
        <v>59884.398725731815</v>
      </c>
      <c r="H50" s="224">
        <f t="shared" si="18"/>
        <v>58224.29253794737</v>
      </c>
      <c r="I50" s="255">
        <f t="shared" si="18"/>
        <v>50460.14515167361</v>
      </c>
      <c r="J50" s="228"/>
      <c r="K50" s="88" t="s">
        <v>62</v>
      </c>
      <c r="L50" s="92"/>
      <c r="M50" s="224">
        <f t="shared" si="12"/>
        <v>3001.154685494968</v>
      </c>
      <c r="N50" s="224">
        <f t="shared" si="13"/>
        <v>3679.2659148661646</v>
      </c>
      <c r="O50" s="224">
        <f t="shared" si="14"/>
        <v>3868.5216047104277</v>
      </c>
      <c r="P50" s="224">
        <f t="shared" si="15"/>
        <v>4990.366560477652</v>
      </c>
      <c r="Q50" s="224">
        <f t="shared" si="16"/>
        <v>4852.02437816228</v>
      </c>
      <c r="R50" s="255">
        <f t="shared" si="17"/>
        <v>4205.012095972801</v>
      </c>
      <c r="S50" s="228"/>
      <c r="T50" s="228"/>
      <c r="U50" s="228"/>
      <c r="V50" s="228"/>
    </row>
    <row r="51" spans="1:22" s="128" customFormat="1" ht="15">
      <c r="A51" s="227"/>
      <c r="B51" s="88"/>
      <c r="C51" s="89" t="s">
        <v>75</v>
      </c>
      <c r="D51" s="224">
        <f t="shared" si="18"/>
        <v>1565.0855956469163</v>
      </c>
      <c r="E51" s="224">
        <f t="shared" si="18"/>
        <v>4589.748834081955</v>
      </c>
      <c r="F51" s="224">
        <f t="shared" si="18"/>
        <v>1914.7459645934427</v>
      </c>
      <c r="G51" s="224">
        <f t="shared" si="18"/>
        <v>2410.7586113847033</v>
      </c>
      <c r="H51" s="224">
        <f t="shared" si="18"/>
        <v>2387.9996309695325</v>
      </c>
      <c r="I51" s="255">
        <f t="shared" si="18"/>
        <v>2700.4749457463213</v>
      </c>
      <c r="J51" s="228"/>
      <c r="K51" s="88"/>
      <c r="L51" s="89" t="s">
        <v>75</v>
      </c>
      <c r="M51" s="224">
        <f t="shared" si="12"/>
        <v>130.42379963724304</v>
      </c>
      <c r="N51" s="224">
        <f t="shared" si="13"/>
        <v>382.47906950682955</v>
      </c>
      <c r="O51" s="224">
        <f t="shared" si="14"/>
        <v>159.56216371612024</v>
      </c>
      <c r="P51" s="224">
        <f t="shared" si="15"/>
        <v>200.89655094872526</v>
      </c>
      <c r="Q51" s="224">
        <f t="shared" si="16"/>
        <v>198.99996924746105</v>
      </c>
      <c r="R51" s="255">
        <f t="shared" si="17"/>
        <v>225.03957881219344</v>
      </c>
      <c r="S51" s="228"/>
      <c r="T51" s="228"/>
      <c r="U51" s="228"/>
      <c r="V51" s="228"/>
    </row>
    <row r="52" spans="1:22" s="128" customFormat="1" ht="15">
      <c r="A52" s="227"/>
      <c r="B52" s="88" t="s">
        <v>66</v>
      </c>
      <c r="C52" s="89"/>
      <c r="D52" s="224">
        <f t="shared" si="18"/>
        <v>25594.399073089502</v>
      </c>
      <c r="E52" s="224">
        <f t="shared" si="18"/>
        <v>8934.097074037873</v>
      </c>
      <c r="F52" s="224">
        <f t="shared" si="18"/>
        <v>10030.738416941338</v>
      </c>
      <c r="G52" s="224">
        <f t="shared" si="18"/>
        <v>9505.294080734066</v>
      </c>
      <c r="H52" s="224">
        <f t="shared" si="18"/>
        <v>24106.764076488187</v>
      </c>
      <c r="I52" s="255">
        <f t="shared" si="18"/>
        <v>14403.949318539138</v>
      </c>
      <c r="J52" s="228"/>
      <c r="K52" s="88" t="s">
        <v>66</v>
      </c>
      <c r="L52" s="89"/>
      <c r="M52" s="224">
        <f t="shared" si="12"/>
        <v>2132.8665894241253</v>
      </c>
      <c r="N52" s="224">
        <f t="shared" si="13"/>
        <v>744.508089503156</v>
      </c>
      <c r="O52" s="224">
        <f t="shared" si="14"/>
        <v>835.8948680784448</v>
      </c>
      <c r="P52" s="224">
        <f t="shared" si="15"/>
        <v>792.1078400611722</v>
      </c>
      <c r="Q52" s="224">
        <f t="shared" si="16"/>
        <v>2008.8970063740155</v>
      </c>
      <c r="R52" s="255">
        <f t="shared" si="17"/>
        <v>1200.3291098782615</v>
      </c>
      <c r="S52" s="228"/>
      <c r="T52" s="228"/>
      <c r="U52" s="228"/>
      <c r="V52" s="228"/>
    </row>
    <row r="53" spans="1:22" s="128" customFormat="1" ht="15">
      <c r="A53" s="227"/>
      <c r="B53" s="231" t="s">
        <v>50</v>
      </c>
      <c r="C53" s="232"/>
      <c r="D53" s="232">
        <f aca="true" t="shared" si="19" ref="D53:I53">D26/D27</f>
        <v>229993.18989042123</v>
      </c>
      <c r="E53" s="232">
        <f t="shared" si="19"/>
        <v>239812.67959306107</v>
      </c>
      <c r="F53" s="232">
        <f t="shared" si="19"/>
        <v>179516.9812020062</v>
      </c>
      <c r="G53" s="232">
        <f t="shared" si="19"/>
        <v>226010.76433965698</v>
      </c>
      <c r="H53" s="232">
        <f t="shared" si="19"/>
        <v>230171.46334676008</v>
      </c>
      <c r="I53" s="233">
        <f t="shared" si="19"/>
        <v>219015.85463166487</v>
      </c>
      <c r="J53" s="220"/>
      <c r="K53" s="231" t="s">
        <v>50</v>
      </c>
      <c r="L53" s="232"/>
      <c r="M53" s="232">
        <f t="shared" si="12"/>
        <v>19166.099157535104</v>
      </c>
      <c r="N53" s="232">
        <f t="shared" si="13"/>
        <v>19984.389966088424</v>
      </c>
      <c r="O53" s="232">
        <f t="shared" si="14"/>
        <v>14959.748433500516</v>
      </c>
      <c r="P53" s="232">
        <f t="shared" si="15"/>
        <v>18834.23036163808</v>
      </c>
      <c r="Q53" s="232">
        <f t="shared" si="16"/>
        <v>19180.955278896672</v>
      </c>
      <c r="R53" s="233">
        <f t="shared" si="17"/>
        <v>18251.321219305406</v>
      </c>
      <c r="S53" s="230"/>
      <c r="T53" s="230"/>
      <c r="U53" s="230"/>
      <c r="V53" s="230"/>
    </row>
    <row r="54" spans="1:22" s="140" customFormat="1" ht="12.75">
      <c r="A54" s="257"/>
      <c r="B54" s="258" t="s">
        <v>112</v>
      </c>
      <c r="C54" s="259"/>
      <c r="D54" s="260"/>
      <c r="E54" s="260"/>
      <c r="F54" s="260"/>
      <c r="G54" s="260"/>
      <c r="H54" s="260"/>
      <c r="I54" s="95" t="s">
        <v>87</v>
      </c>
      <c r="J54" s="261"/>
      <c r="K54" s="262" t="s">
        <v>67</v>
      </c>
      <c r="L54" s="260"/>
      <c r="M54" s="260"/>
      <c r="N54" s="260"/>
      <c r="O54" s="260"/>
      <c r="P54" s="260"/>
      <c r="Q54" s="260"/>
      <c r="R54" s="95" t="s">
        <v>87</v>
      </c>
      <c r="S54" s="263"/>
      <c r="T54" s="263"/>
      <c r="U54" s="263"/>
      <c r="V54" s="263"/>
    </row>
    <row r="55" spans="1:22" s="128" customFormat="1" ht="15">
      <c r="A55" s="227"/>
      <c r="B55" s="228"/>
      <c r="C55" s="228"/>
      <c r="D55" s="228"/>
      <c r="E55" s="228"/>
      <c r="F55" s="228"/>
      <c r="G55" s="228"/>
      <c r="H55" s="228"/>
      <c r="I55" s="228"/>
      <c r="J55" s="220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</row>
    <row r="56" spans="1:22" s="137" customFormat="1" ht="15.75">
      <c r="A56" s="237"/>
      <c r="B56" s="103" t="s">
        <v>70</v>
      </c>
      <c r="C56" s="103"/>
      <c r="D56" s="103"/>
      <c r="E56" s="103"/>
      <c r="F56" s="103"/>
      <c r="G56" s="103"/>
      <c r="H56" s="103"/>
      <c r="I56" s="103"/>
      <c r="J56" s="103"/>
      <c r="K56" s="103" t="s">
        <v>71</v>
      </c>
      <c r="L56" s="103"/>
      <c r="M56" s="103"/>
      <c r="N56" s="103"/>
      <c r="O56" s="103"/>
      <c r="P56" s="103"/>
      <c r="Q56" s="103"/>
      <c r="R56" s="103"/>
      <c r="S56" s="238"/>
      <c r="T56" s="238"/>
      <c r="U56" s="238"/>
      <c r="V56" s="238"/>
    </row>
    <row r="57" spans="1:22" s="128" customFormat="1" ht="15">
      <c r="A57" s="227"/>
      <c r="B57" s="214"/>
      <c r="C57" s="214"/>
      <c r="D57" s="215"/>
      <c r="E57" s="215"/>
      <c r="F57" s="215"/>
      <c r="G57" s="215"/>
      <c r="H57" s="215"/>
      <c r="I57" s="215"/>
      <c r="J57" s="228"/>
      <c r="K57" s="214"/>
      <c r="L57" s="214"/>
      <c r="M57" s="215"/>
      <c r="N57" s="215"/>
      <c r="O57" s="215"/>
      <c r="P57" s="215"/>
      <c r="Q57" s="215"/>
      <c r="R57" s="215"/>
      <c r="S57" s="228"/>
      <c r="T57" s="228"/>
      <c r="U57" s="228"/>
      <c r="V57" s="228"/>
    </row>
    <row r="58" spans="1:22" s="128" customFormat="1" ht="15">
      <c r="A58" s="227"/>
      <c r="B58" s="240"/>
      <c r="C58" s="241"/>
      <c r="D58" s="253" t="s">
        <v>32</v>
      </c>
      <c r="E58" s="254"/>
      <c r="F58" s="254"/>
      <c r="G58" s="244"/>
      <c r="H58" s="244"/>
      <c r="I58" s="245" t="s">
        <v>50</v>
      </c>
      <c r="J58" s="228"/>
      <c r="K58" s="240"/>
      <c r="L58" s="241"/>
      <c r="M58" s="242" t="s">
        <v>114</v>
      </c>
      <c r="N58" s="242"/>
      <c r="O58" s="242"/>
      <c r="P58" s="243"/>
      <c r="Q58" s="243"/>
      <c r="R58" s="245" t="s">
        <v>50</v>
      </c>
      <c r="S58" s="228"/>
      <c r="T58" s="228"/>
      <c r="U58" s="228"/>
      <c r="V58" s="228"/>
    </row>
    <row r="59" spans="1:22" s="128" customFormat="1" ht="30">
      <c r="A59" s="227"/>
      <c r="B59" s="246" t="s">
        <v>51</v>
      </c>
      <c r="C59" s="216"/>
      <c r="D59" s="217" t="s">
        <v>27</v>
      </c>
      <c r="E59" s="217" t="s">
        <v>28</v>
      </c>
      <c r="F59" s="217" t="s">
        <v>29</v>
      </c>
      <c r="G59" s="217" t="s">
        <v>30</v>
      </c>
      <c r="H59" s="217" t="s">
        <v>31</v>
      </c>
      <c r="I59" s="247"/>
      <c r="J59" s="228"/>
      <c r="K59" s="246" t="s">
        <v>51</v>
      </c>
      <c r="L59" s="216"/>
      <c r="M59" s="217" t="s">
        <v>27</v>
      </c>
      <c r="N59" s="217" t="s">
        <v>28</v>
      </c>
      <c r="O59" s="217" t="s">
        <v>29</v>
      </c>
      <c r="P59" s="217" t="s">
        <v>30</v>
      </c>
      <c r="Q59" s="217" t="s">
        <v>31</v>
      </c>
      <c r="R59" s="247"/>
      <c r="S59" s="228"/>
      <c r="T59" s="228"/>
      <c r="U59" s="228"/>
      <c r="V59" s="228"/>
    </row>
    <row r="60" spans="1:22" s="128" customFormat="1" ht="15">
      <c r="A60" s="227"/>
      <c r="B60" s="88" t="s">
        <v>52</v>
      </c>
      <c r="C60" s="89"/>
      <c r="D60" s="218">
        <f aca="true" t="shared" si="20" ref="D60:I69">D7/D$80</f>
        <v>26428.41546428874</v>
      </c>
      <c r="E60" s="218">
        <f t="shared" si="20"/>
        <v>30395.546281755524</v>
      </c>
      <c r="F60" s="218">
        <f t="shared" si="20"/>
        <v>13853.730970907662</v>
      </c>
      <c r="G60" s="218">
        <f t="shared" si="20"/>
        <v>19596.03102552905</v>
      </c>
      <c r="H60" s="218">
        <f t="shared" si="20"/>
        <v>19004.71517578327</v>
      </c>
      <c r="I60" s="248">
        <f t="shared" si="20"/>
        <v>20810.22546885984</v>
      </c>
      <c r="J60" s="228"/>
      <c r="K60" s="88" t="s">
        <v>52</v>
      </c>
      <c r="L60" s="89"/>
      <c r="M60" s="224">
        <f aca="true" t="shared" si="21" ref="M60:R60">D60/12</f>
        <v>2202.367955357395</v>
      </c>
      <c r="N60" s="224">
        <f t="shared" si="21"/>
        <v>2532.962190146294</v>
      </c>
      <c r="O60" s="224">
        <f t="shared" si="21"/>
        <v>1154.4775809089717</v>
      </c>
      <c r="P60" s="224">
        <f t="shared" si="21"/>
        <v>1633.002585460754</v>
      </c>
      <c r="Q60" s="224">
        <f t="shared" si="21"/>
        <v>1583.7262646486058</v>
      </c>
      <c r="R60" s="255">
        <f t="shared" si="21"/>
        <v>1734.1854557383201</v>
      </c>
      <c r="S60" s="228"/>
      <c r="T60" s="228"/>
      <c r="U60" s="228"/>
      <c r="V60" s="228"/>
    </row>
    <row r="61" spans="1:22" s="128" customFormat="1" ht="15">
      <c r="A61" s="227"/>
      <c r="B61" s="88"/>
      <c r="C61" s="89" t="s">
        <v>79</v>
      </c>
      <c r="D61" s="218">
        <f t="shared" si="20"/>
        <v>9383.281129466563</v>
      </c>
      <c r="E61" s="218">
        <f t="shared" si="20"/>
        <v>9296.199522190567</v>
      </c>
      <c r="F61" s="218">
        <f t="shared" si="20"/>
        <v>5771.807202473279</v>
      </c>
      <c r="G61" s="218">
        <f t="shared" si="20"/>
        <v>6760.809454881429</v>
      </c>
      <c r="H61" s="218">
        <f t="shared" si="20"/>
        <v>6296.751627173518</v>
      </c>
      <c r="I61" s="248">
        <f t="shared" si="20"/>
        <v>7155.073308244211</v>
      </c>
      <c r="J61" s="228"/>
      <c r="K61" s="88"/>
      <c r="L61" s="89" t="s">
        <v>79</v>
      </c>
      <c r="M61" s="224">
        <f aca="true" t="shared" si="22" ref="M61:M79">D61/12</f>
        <v>781.9400941222135</v>
      </c>
      <c r="N61" s="224">
        <f aca="true" t="shared" si="23" ref="N61:N79">E61/12</f>
        <v>774.6832935158806</v>
      </c>
      <c r="O61" s="224">
        <f aca="true" t="shared" si="24" ref="O61:O79">F61/12</f>
        <v>480.98393353943993</v>
      </c>
      <c r="P61" s="224">
        <f aca="true" t="shared" si="25" ref="P61:P79">G61/12</f>
        <v>563.4007879067857</v>
      </c>
      <c r="Q61" s="224">
        <f aca="true" t="shared" si="26" ref="Q61:Q79">H61/12</f>
        <v>524.7293022644598</v>
      </c>
      <c r="R61" s="255">
        <f aca="true" t="shared" si="27" ref="R61:R79">I61/12</f>
        <v>596.2561090203509</v>
      </c>
      <c r="S61" s="228"/>
      <c r="T61" s="228"/>
      <c r="U61" s="228"/>
      <c r="V61" s="228"/>
    </row>
    <row r="62" spans="1:22" s="128" customFormat="1" ht="15">
      <c r="A62" s="227"/>
      <c r="B62" s="88"/>
      <c r="C62" s="89" t="s">
        <v>53</v>
      </c>
      <c r="D62" s="218">
        <f t="shared" si="20"/>
        <v>3176.3693132474586</v>
      </c>
      <c r="E62" s="218">
        <f t="shared" si="20"/>
        <v>3656.580182941504</v>
      </c>
      <c r="F62" s="218">
        <f t="shared" si="20"/>
        <v>456.15942365793353</v>
      </c>
      <c r="G62" s="218">
        <f t="shared" si="20"/>
        <v>1884.9657711513926</v>
      </c>
      <c r="H62" s="218">
        <f t="shared" si="20"/>
        <v>1761.7657148952694</v>
      </c>
      <c r="I62" s="248">
        <f t="shared" si="20"/>
        <v>1959.505849778465</v>
      </c>
      <c r="J62" s="228"/>
      <c r="K62" s="88"/>
      <c r="L62" s="89" t="s">
        <v>53</v>
      </c>
      <c r="M62" s="224">
        <f t="shared" si="22"/>
        <v>264.69744277062154</v>
      </c>
      <c r="N62" s="224">
        <f t="shared" si="23"/>
        <v>304.71501524512536</v>
      </c>
      <c r="O62" s="224">
        <f t="shared" si="24"/>
        <v>38.0132853048278</v>
      </c>
      <c r="P62" s="224">
        <f t="shared" si="25"/>
        <v>157.08048092928271</v>
      </c>
      <c r="Q62" s="224">
        <f t="shared" si="26"/>
        <v>146.81380957460578</v>
      </c>
      <c r="R62" s="255">
        <f t="shared" si="27"/>
        <v>163.2921541482054</v>
      </c>
      <c r="S62" s="228"/>
      <c r="T62" s="228"/>
      <c r="U62" s="228"/>
      <c r="V62" s="228"/>
    </row>
    <row r="63" spans="1:22" s="128" customFormat="1" ht="15">
      <c r="A63" s="227"/>
      <c r="B63" s="88"/>
      <c r="C63" s="89" t="s">
        <v>64</v>
      </c>
      <c r="D63" s="218">
        <f t="shared" si="20"/>
        <v>4538.202526502195</v>
      </c>
      <c r="E63" s="218">
        <f t="shared" si="20"/>
        <v>2770.509236226881</v>
      </c>
      <c r="F63" s="218">
        <f t="shared" si="20"/>
        <v>3761.316340976157</v>
      </c>
      <c r="G63" s="218">
        <f t="shared" si="20"/>
        <v>5851.670043556692</v>
      </c>
      <c r="H63" s="218">
        <f t="shared" si="20"/>
        <v>2764.8982952775286</v>
      </c>
      <c r="I63" s="248">
        <f t="shared" si="20"/>
        <v>3849.4511358107347</v>
      </c>
      <c r="J63" s="228"/>
      <c r="K63" s="88"/>
      <c r="L63" s="89" t="s">
        <v>64</v>
      </c>
      <c r="M63" s="224">
        <f t="shared" si="22"/>
        <v>378.1835438751829</v>
      </c>
      <c r="N63" s="224">
        <f t="shared" si="23"/>
        <v>230.87576968557343</v>
      </c>
      <c r="O63" s="224">
        <f t="shared" si="24"/>
        <v>313.44302841467976</v>
      </c>
      <c r="P63" s="224">
        <f t="shared" si="25"/>
        <v>487.639170296391</v>
      </c>
      <c r="Q63" s="224">
        <f t="shared" si="26"/>
        <v>230.4081912731274</v>
      </c>
      <c r="R63" s="255">
        <f t="shared" si="27"/>
        <v>320.78759465089456</v>
      </c>
      <c r="S63" s="228"/>
      <c r="T63" s="228"/>
      <c r="U63" s="228"/>
      <c r="V63" s="228"/>
    </row>
    <row r="64" spans="1:22" s="128" customFormat="1" ht="15">
      <c r="A64" s="227"/>
      <c r="B64" s="88"/>
      <c r="C64" s="89" t="s">
        <v>82</v>
      </c>
      <c r="D64" s="218">
        <f t="shared" si="20"/>
        <v>1759.4797197559615</v>
      </c>
      <c r="E64" s="218">
        <f t="shared" si="20"/>
        <v>1501.0683093553514</v>
      </c>
      <c r="F64" s="218">
        <f t="shared" si="20"/>
        <v>1523.9700310214935</v>
      </c>
      <c r="G64" s="218">
        <f t="shared" si="20"/>
        <v>1310.8228748515107</v>
      </c>
      <c r="H64" s="218">
        <f t="shared" si="20"/>
        <v>1765.6770472021426</v>
      </c>
      <c r="I64" s="248">
        <f t="shared" si="20"/>
        <v>1542.4145310503623</v>
      </c>
      <c r="J64" s="228"/>
      <c r="K64" s="88"/>
      <c r="L64" s="89" t="s">
        <v>82</v>
      </c>
      <c r="M64" s="224">
        <f t="shared" si="22"/>
        <v>146.62330997966345</v>
      </c>
      <c r="N64" s="224">
        <f t="shared" si="23"/>
        <v>125.08902577961261</v>
      </c>
      <c r="O64" s="224">
        <f t="shared" si="24"/>
        <v>126.99750258512445</v>
      </c>
      <c r="P64" s="224">
        <f t="shared" si="25"/>
        <v>109.23523957095922</v>
      </c>
      <c r="Q64" s="224">
        <f t="shared" si="26"/>
        <v>147.13975393351188</v>
      </c>
      <c r="R64" s="255">
        <f t="shared" si="27"/>
        <v>128.53454425419685</v>
      </c>
      <c r="S64" s="228"/>
      <c r="T64" s="228"/>
      <c r="U64" s="228"/>
      <c r="V64" s="228"/>
    </row>
    <row r="65" spans="1:22" s="128" customFormat="1" ht="15">
      <c r="A65" s="227"/>
      <c r="B65" s="88" t="s">
        <v>54</v>
      </c>
      <c r="C65" s="92"/>
      <c r="D65" s="218">
        <f t="shared" si="20"/>
        <v>48855.904702480264</v>
      </c>
      <c r="E65" s="218">
        <f t="shared" si="20"/>
        <v>45734.049153692045</v>
      </c>
      <c r="F65" s="218">
        <f t="shared" si="20"/>
        <v>27318.82797264385</v>
      </c>
      <c r="G65" s="218">
        <f t="shared" si="20"/>
        <v>33461.777114439035</v>
      </c>
      <c r="H65" s="218">
        <f t="shared" si="20"/>
        <v>41586.47448132615</v>
      </c>
      <c r="I65" s="248">
        <f t="shared" si="20"/>
        <v>37414.10234516066</v>
      </c>
      <c r="J65" s="228"/>
      <c r="K65" s="88" t="s">
        <v>54</v>
      </c>
      <c r="L65" s="92"/>
      <c r="M65" s="224">
        <f t="shared" si="22"/>
        <v>4071.3253918733553</v>
      </c>
      <c r="N65" s="224">
        <f t="shared" si="23"/>
        <v>3811.1707628076706</v>
      </c>
      <c r="O65" s="224">
        <f t="shared" si="24"/>
        <v>2276.5689977203206</v>
      </c>
      <c r="P65" s="224">
        <f t="shared" si="25"/>
        <v>2788.481426203253</v>
      </c>
      <c r="Q65" s="224">
        <f t="shared" si="26"/>
        <v>3465.5395401105125</v>
      </c>
      <c r="R65" s="255">
        <f t="shared" si="27"/>
        <v>3117.841862096722</v>
      </c>
      <c r="S65" s="228"/>
      <c r="T65" s="228"/>
      <c r="U65" s="228"/>
      <c r="V65" s="228"/>
    </row>
    <row r="66" spans="1:22" s="128" customFormat="1" ht="15">
      <c r="A66" s="227"/>
      <c r="B66" s="88"/>
      <c r="C66" s="89" t="s">
        <v>84</v>
      </c>
      <c r="D66" s="218">
        <f t="shared" si="20"/>
        <v>8353.76112273488</v>
      </c>
      <c r="E66" s="218">
        <f t="shared" si="20"/>
        <v>1879.4623071478889</v>
      </c>
      <c r="F66" s="218">
        <f t="shared" si="20"/>
        <v>3616.9105834467614</v>
      </c>
      <c r="G66" s="218">
        <f t="shared" si="20"/>
        <v>3814.1213290289934</v>
      </c>
      <c r="H66" s="218">
        <f t="shared" si="20"/>
        <v>13795.595670521914</v>
      </c>
      <c r="I66" s="248">
        <f t="shared" si="20"/>
        <v>5812.6807964299605</v>
      </c>
      <c r="J66" s="228"/>
      <c r="K66" s="88"/>
      <c r="L66" s="89" t="s">
        <v>84</v>
      </c>
      <c r="M66" s="224">
        <f t="shared" si="22"/>
        <v>696.1467602279067</v>
      </c>
      <c r="N66" s="224">
        <f t="shared" si="23"/>
        <v>156.62185892899075</v>
      </c>
      <c r="O66" s="224">
        <f t="shared" si="24"/>
        <v>301.4092152872301</v>
      </c>
      <c r="P66" s="224">
        <f t="shared" si="25"/>
        <v>317.84344408574947</v>
      </c>
      <c r="Q66" s="224">
        <f t="shared" si="26"/>
        <v>1149.6329725434928</v>
      </c>
      <c r="R66" s="255">
        <f t="shared" si="27"/>
        <v>484.3900663691634</v>
      </c>
      <c r="S66" s="228"/>
      <c r="T66" s="228"/>
      <c r="U66" s="228"/>
      <c r="V66" s="228"/>
    </row>
    <row r="67" spans="1:22" s="128" customFormat="1" ht="15">
      <c r="A67" s="227"/>
      <c r="B67" s="88"/>
      <c r="C67" s="89" t="s">
        <v>55</v>
      </c>
      <c r="D67" s="218">
        <f t="shared" si="20"/>
        <v>21217.60424156417</v>
      </c>
      <c r="E67" s="218">
        <f t="shared" si="20"/>
        <v>18933.66144586577</v>
      </c>
      <c r="F67" s="218">
        <f t="shared" si="20"/>
        <v>9732.741364848995</v>
      </c>
      <c r="G67" s="218">
        <f t="shared" si="20"/>
        <v>10164.044122156714</v>
      </c>
      <c r="H67" s="218">
        <f t="shared" si="20"/>
        <v>12397.278962311442</v>
      </c>
      <c r="I67" s="248">
        <f t="shared" si="20"/>
        <v>13312.71593825366</v>
      </c>
      <c r="J67" s="228"/>
      <c r="K67" s="88"/>
      <c r="L67" s="89" t="s">
        <v>55</v>
      </c>
      <c r="M67" s="224">
        <f t="shared" si="22"/>
        <v>1768.1336867970142</v>
      </c>
      <c r="N67" s="224">
        <f t="shared" si="23"/>
        <v>1577.8051204888143</v>
      </c>
      <c r="O67" s="224">
        <f t="shared" si="24"/>
        <v>811.0617804040829</v>
      </c>
      <c r="P67" s="224">
        <f t="shared" si="25"/>
        <v>847.0036768463929</v>
      </c>
      <c r="Q67" s="224">
        <f t="shared" si="26"/>
        <v>1033.1065801926202</v>
      </c>
      <c r="R67" s="255">
        <f t="shared" si="27"/>
        <v>1109.3929948544717</v>
      </c>
      <c r="S67" s="228"/>
      <c r="T67" s="228"/>
      <c r="U67" s="228"/>
      <c r="V67" s="228"/>
    </row>
    <row r="68" spans="1:22" s="128" customFormat="1" ht="15">
      <c r="A68" s="227"/>
      <c r="B68" s="88"/>
      <c r="C68" s="89" t="s">
        <v>56</v>
      </c>
      <c r="D68" s="218">
        <f t="shared" si="20"/>
        <v>11567.221920726899</v>
      </c>
      <c r="E68" s="218">
        <f t="shared" si="20"/>
        <v>15702.198529127989</v>
      </c>
      <c r="F68" s="218">
        <f t="shared" si="20"/>
        <v>9178.796759260724</v>
      </c>
      <c r="G68" s="218">
        <f t="shared" si="20"/>
        <v>12915.850668435707</v>
      </c>
      <c r="H68" s="218">
        <f t="shared" si="20"/>
        <v>10288.047459842746</v>
      </c>
      <c r="I68" s="248">
        <f t="shared" si="20"/>
        <v>11844.108856060086</v>
      </c>
      <c r="J68" s="228"/>
      <c r="K68" s="88"/>
      <c r="L68" s="89" t="s">
        <v>56</v>
      </c>
      <c r="M68" s="224">
        <f t="shared" si="22"/>
        <v>963.935160060575</v>
      </c>
      <c r="N68" s="224">
        <f t="shared" si="23"/>
        <v>1308.516544093999</v>
      </c>
      <c r="O68" s="224">
        <f t="shared" si="24"/>
        <v>764.8997299383936</v>
      </c>
      <c r="P68" s="224">
        <f t="shared" si="25"/>
        <v>1076.320889036309</v>
      </c>
      <c r="Q68" s="224">
        <f t="shared" si="26"/>
        <v>857.3372883202288</v>
      </c>
      <c r="R68" s="255">
        <f t="shared" si="27"/>
        <v>987.0090713383405</v>
      </c>
      <c r="S68" s="228"/>
      <c r="T68" s="228"/>
      <c r="U68" s="228"/>
      <c r="V68" s="228"/>
    </row>
    <row r="69" spans="1:22" s="128" customFormat="1" ht="15">
      <c r="A69" s="227"/>
      <c r="B69" s="88"/>
      <c r="C69" s="89" t="s">
        <v>57</v>
      </c>
      <c r="D69" s="218">
        <f t="shared" si="20"/>
        <v>7570.0693844994</v>
      </c>
      <c r="E69" s="218">
        <f t="shared" si="20"/>
        <v>9154.565260715615</v>
      </c>
      <c r="F69" s="218">
        <f t="shared" si="20"/>
        <v>4686.960249122902</v>
      </c>
      <c r="G69" s="218">
        <f t="shared" si="20"/>
        <v>6182.417789111241</v>
      </c>
      <c r="H69" s="218">
        <f t="shared" si="20"/>
        <v>4886.1203588992785</v>
      </c>
      <c r="I69" s="248">
        <f t="shared" si="20"/>
        <v>6260.328321694486</v>
      </c>
      <c r="J69" s="228"/>
      <c r="K69" s="88"/>
      <c r="L69" s="89" t="s">
        <v>57</v>
      </c>
      <c r="M69" s="224">
        <f t="shared" si="22"/>
        <v>630.83911537495</v>
      </c>
      <c r="N69" s="224">
        <f t="shared" si="23"/>
        <v>762.8804383929679</v>
      </c>
      <c r="O69" s="224">
        <f t="shared" si="24"/>
        <v>390.5800207602418</v>
      </c>
      <c r="P69" s="224">
        <f t="shared" si="25"/>
        <v>515.2014824259368</v>
      </c>
      <c r="Q69" s="224">
        <f t="shared" si="26"/>
        <v>407.17669657493985</v>
      </c>
      <c r="R69" s="255">
        <f t="shared" si="27"/>
        <v>521.6940268078738</v>
      </c>
      <c r="S69" s="228"/>
      <c r="T69" s="228"/>
      <c r="U69" s="228"/>
      <c r="V69" s="228"/>
    </row>
    <row r="70" spans="1:22" s="128" customFormat="1" ht="15">
      <c r="A70" s="227"/>
      <c r="B70" s="88" t="s">
        <v>58</v>
      </c>
      <c r="C70" s="92"/>
      <c r="D70" s="218">
        <f aca="true" t="shared" si="28" ref="D70:I77">D17/D$80</f>
        <v>11100.525267795287</v>
      </c>
      <c r="E70" s="218">
        <f t="shared" si="28"/>
        <v>10728.410263153319</v>
      </c>
      <c r="F70" s="218">
        <f t="shared" si="28"/>
        <v>8911.425219851739</v>
      </c>
      <c r="G70" s="218">
        <f t="shared" si="28"/>
        <v>11741.157539287957</v>
      </c>
      <c r="H70" s="218">
        <f t="shared" si="28"/>
        <v>13457.186608217391</v>
      </c>
      <c r="I70" s="248">
        <f t="shared" si="28"/>
        <v>11062.234494807875</v>
      </c>
      <c r="J70" s="228"/>
      <c r="K70" s="88" t="s">
        <v>58</v>
      </c>
      <c r="L70" s="92"/>
      <c r="M70" s="224">
        <f t="shared" si="22"/>
        <v>925.0437723162739</v>
      </c>
      <c r="N70" s="224">
        <f t="shared" si="23"/>
        <v>894.0341885961099</v>
      </c>
      <c r="O70" s="224">
        <f t="shared" si="24"/>
        <v>742.6187683209782</v>
      </c>
      <c r="P70" s="224">
        <f t="shared" si="25"/>
        <v>978.4297949406631</v>
      </c>
      <c r="Q70" s="224">
        <f t="shared" si="26"/>
        <v>1121.4322173514493</v>
      </c>
      <c r="R70" s="255">
        <f t="shared" si="27"/>
        <v>921.8528745673229</v>
      </c>
      <c r="S70" s="228"/>
      <c r="T70" s="228"/>
      <c r="U70" s="228"/>
      <c r="V70" s="228"/>
    </row>
    <row r="71" spans="1:22" s="128" customFormat="1" ht="15">
      <c r="A71" s="227"/>
      <c r="B71" s="88"/>
      <c r="C71" s="89" t="s">
        <v>59</v>
      </c>
      <c r="D71" s="218">
        <f t="shared" si="28"/>
        <v>2715.8007480963297</v>
      </c>
      <c r="E71" s="218">
        <f t="shared" si="28"/>
        <v>2053.52477704502</v>
      </c>
      <c r="F71" s="218">
        <f t="shared" si="28"/>
        <v>1441.9667180487425</v>
      </c>
      <c r="G71" s="218">
        <f t="shared" si="28"/>
        <v>2922.073304366007</v>
      </c>
      <c r="H71" s="218">
        <f t="shared" si="28"/>
        <v>2248.991351238076</v>
      </c>
      <c r="I71" s="248">
        <f t="shared" si="28"/>
        <v>2169.812082802962</v>
      </c>
      <c r="J71" s="228"/>
      <c r="K71" s="88"/>
      <c r="L71" s="89" t="s">
        <v>59</v>
      </c>
      <c r="M71" s="224">
        <f t="shared" si="22"/>
        <v>226.31672900802747</v>
      </c>
      <c r="N71" s="224">
        <f t="shared" si="23"/>
        <v>171.12706475375168</v>
      </c>
      <c r="O71" s="224">
        <f t="shared" si="24"/>
        <v>120.16389317072854</v>
      </c>
      <c r="P71" s="224">
        <f t="shared" si="25"/>
        <v>243.50610869716726</v>
      </c>
      <c r="Q71" s="224">
        <f t="shared" si="26"/>
        <v>187.41594593650632</v>
      </c>
      <c r="R71" s="255">
        <f t="shared" si="27"/>
        <v>180.8176735669135</v>
      </c>
      <c r="S71" s="228"/>
      <c r="T71" s="228"/>
      <c r="U71" s="228"/>
      <c r="V71" s="228"/>
    </row>
    <row r="72" spans="1:22" s="128" customFormat="1" ht="15">
      <c r="A72" s="227"/>
      <c r="B72" s="88"/>
      <c r="C72" s="89" t="s">
        <v>63</v>
      </c>
      <c r="D72" s="218">
        <f t="shared" si="28"/>
        <v>4744.14721503772</v>
      </c>
      <c r="E72" s="218">
        <f t="shared" si="28"/>
        <v>4356.6876111607</v>
      </c>
      <c r="F72" s="218">
        <f t="shared" si="28"/>
        <v>4263.088499476639</v>
      </c>
      <c r="G72" s="218">
        <f t="shared" si="28"/>
        <v>5304.773557832285</v>
      </c>
      <c r="H72" s="218">
        <f t="shared" si="28"/>
        <v>5558.389257306308</v>
      </c>
      <c r="I72" s="248">
        <f t="shared" si="28"/>
        <v>4823.06743656537</v>
      </c>
      <c r="J72" s="228"/>
      <c r="K72" s="88"/>
      <c r="L72" s="89" t="s">
        <v>63</v>
      </c>
      <c r="M72" s="224">
        <f t="shared" si="22"/>
        <v>395.34560125314334</v>
      </c>
      <c r="N72" s="224">
        <f t="shared" si="23"/>
        <v>363.0573009300583</v>
      </c>
      <c r="O72" s="224">
        <f t="shared" si="24"/>
        <v>355.2573749563866</v>
      </c>
      <c r="P72" s="224">
        <f t="shared" si="25"/>
        <v>442.06446315269045</v>
      </c>
      <c r="Q72" s="224">
        <f t="shared" si="26"/>
        <v>463.19910477552565</v>
      </c>
      <c r="R72" s="255">
        <f t="shared" si="27"/>
        <v>401.92228638044753</v>
      </c>
      <c r="S72" s="228"/>
      <c r="T72" s="228"/>
      <c r="U72" s="228"/>
      <c r="V72" s="228"/>
    </row>
    <row r="73" spans="1:22" s="128" customFormat="1" ht="15">
      <c r="A73" s="227"/>
      <c r="B73" s="88"/>
      <c r="C73" s="89" t="s">
        <v>60</v>
      </c>
      <c r="D73" s="218">
        <f t="shared" si="28"/>
        <v>790.904353516241</v>
      </c>
      <c r="E73" s="218">
        <f t="shared" si="28"/>
        <v>1975.148820269271</v>
      </c>
      <c r="F73" s="218">
        <f t="shared" si="28"/>
        <v>1055.857038300116</v>
      </c>
      <c r="G73" s="218">
        <f t="shared" si="28"/>
        <v>1218.3017606251926</v>
      </c>
      <c r="H73" s="218">
        <f t="shared" si="28"/>
        <v>1551.594991507317</v>
      </c>
      <c r="I73" s="248">
        <f t="shared" si="28"/>
        <v>1376.6766076479448</v>
      </c>
      <c r="J73" s="228"/>
      <c r="K73" s="88"/>
      <c r="L73" s="89" t="s">
        <v>60</v>
      </c>
      <c r="M73" s="224">
        <f t="shared" si="22"/>
        <v>65.90869612635342</v>
      </c>
      <c r="N73" s="224">
        <f t="shared" si="23"/>
        <v>164.59573502243924</v>
      </c>
      <c r="O73" s="224">
        <f t="shared" si="24"/>
        <v>87.98808652500968</v>
      </c>
      <c r="P73" s="224">
        <f t="shared" si="25"/>
        <v>101.52514671876605</v>
      </c>
      <c r="Q73" s="224">
        <f t="shared" si="26"/>
        <v>129.29958262560976</v>
      </c>
      <c r="R73" s="255">
        <f t="shared" si="27"/>
        <v>114.72305063732874</v>
      </c>
      <c r="S73" s="228"/>
      <c r="T73" s="228"/>
      <c r="U73" s="228"/>
      <c r="V73" s="228"/>
    </row>
    <row r="74" spans="1:22" s="128" customFormat="1" ht="15">
      <c r="A74" s="227"/>
      <c r="B74" s="88"/>
      <c r="C74" s="89" t="s">
        <v>61</v>
      </c>
      <c r="D74" s="218">
        <f t="shared" si="28"/>
        <v>384.2944509133251</v>
      </c>
      <c r="E74" s="218">
        <f t="shared" si="28"/>
        <v>296.425275440508</v>
      </c>
      <c r="F74" s="218">
        <f t="shared" si="28"/>
        <v>270.9209447838521</v>
      </c>
      <c r="G74" s="218">
        <f t="shared" si="28"/>
        <v>233.92522842513964</v>
      </c>
      <c r="H74" s="218">
        <f t="shared" si="28"/>
        <v>553.1413527551892</v>
      </c>
      <c r="I74" s="248">
        <f t="shared" si="28"/>
        <v>337.26615646771614</v>
      </c>
      <c r="J74" s="228"/>
      <c r="K74" s="88"/>
      <c r="L74" s="89" t="s">
        <v>61</v>
      </c>
      <c r="M74" s="224">
        <f t="shared" si="22"/>
        <v>32.024537576110426</v>
      </c>
      <c r="N74" s="224">
        <f t="shared" si="23"/>
        <v>24.702106286709</v>
      </c>
      <c r="O74" s="224">
        <f t="shared" si="24"/>
        <v>22.576745398654342</v>
      </c>
      <c r="P74" s="224">
        <f t="shared" si="25"/>
        <v>19.493769035428304</v>
      </c>
      <c r="Q74" s="224">
        <f t="shared" si="26"/>
        <v>46.0951127295991</v>
      </c>
      <c r="R74" s="255">
        <f t="shared" si="27"/>
        <v>28.105513038976344</v>
      </c>
      <c r="S74" s="228"/>
      <c r="T74" s="228"/>
      <c r="U74" s="228"/>
      <c r="V74" s="228"/>
    </row>
    <row r="75" spans="1:22" s="128" customFormat="1" ht="15">
      <c r="A75" s="227"/>
      <c r="B75" s="88"/>
      <c r="C75" s="89" t="s">
        <v>76</v>
      </c>
      <c r="D75" s="218">
        <f t="shared" si="28"/>
        <v>1045.1129877131696</v>
      </c>
      <c r="E75" s="218">
        <f t="shared" si="28"/>
        <v>850.0745234205384</v>
      </c>
      <c r="F75" s="218">
        <f t="shared" si="28"/>
        <v>1100.8938849320657</v>
      </c>
      <c r="G75" s="218">
        <f t="shared" si="28"/>
        <v>929.4697619780897</v>
      </c>
      <c r="H75" s="218">
        <f t="shared" si="28"/>
        <v>1118.1965545317037</v>
      </c>
      <c r="I75" s="248">
        <f t="shared" si="28"/>
        <v>1007.9309624212942</v>
      </c>
      <c r="J75" s="228"/>
      <c r="K75" s="88"/>
      <c r="L75" s="89" t="s">
        <v>76</v>
      </c>
      <c r="M75" s="224">
        <f t="shared" si="22"/>
        <v>87.09274897609747</v>
      </c>
      <c r="N75" s="224">
        <f t="shared" si="23"/>
        <v>70.8395436183782</v>
      </c>
      <c r="O75" s="224">
        <f t="shared" si="24"/>
        <v>91.74115707767214</v>
      </c>
      <c r="P75" s="224">
        <f t="shared" si="25"/>
        <v>77.45581349817414</v>
      </c>
      <c r="Q75" s="224">
        <f t="shared" si="26"/>
        <v>93.1830462109753</v>
      </c>
      <c r="R75" s="255">
        <f t="shared" si="27"/>
        <v>83.99424686844118</v>
      </c>
      <c r="S75" s="228"/>
      <c r="T75" s="228"/>
      <c r="U75" s="228"/>
      <c r="V75" s="228"/>
    </row>
    <row r="76" spans="1:22" s="128" customFormat="1" ht="15">
      <c r="A76" s="227"/>
      <c r="B76" s="88" t="s">
        <v>62</v>
      </c>
      <c r="C76" s="92"/>
      <c r="D76" s="218">
        <f t="shared" si="28"/>
        <v>18475.829866429463</v>
      </c>
      <c r="E76" s="218">
        <f t="shared" si="28"/>
        <v>20537.342518207588</v>
      </c>
      <c r="F76" s="218">
        <f t="shared" si="28"/>
        <v>18892.70630422923</v>
      </c>
      <c r="G76" s="218">
        <f t="shared" si="28"/>
        <v>24776.021896448572</v>
      </c>
      <c r="H76" s="218">
        <f t="shared" si="28"/>
        <v>29162.624866410897</v>
      </c>
      <c r="I76" s="248">
        <f t="shared" si="28"/>
        <v>22680.31184011245</v>
      </c>
      <c r="J76" s="228"/>
      <c r="K76" s="88" t="s">
        <v>62</v>
      </c>
      <c r="L76" s="92"/>
      <c r="M76" s="224">
        <f t="shared" si="22"/>
        <v>1539.652488869122</v>
      </c>
      <c r="N76" s="224">
        <f t="shared" si="23"/>
        <v>1711.4452098506324</v>
      </c>
      <c r="O76" s="224">
        <f t="shared" si="24"/>
        <v>1574.3921920191024</v>
      </c>
      <c r="P76" s="224">
        <f t="shared" si="25"/>
        <v>2064.6684913707145</v>
      </c>
      <c r="Q76" s="224">
        <f t="shared" si="26"/>
        <v>2430.2187388675748</v>
      </c>
      <c r="R76" s="255">
        <f t="shared" si="27"/>
        <v>1890.0259866760373</v>
      </c>
      <c r="S76" s="228"/>
      <c r="T76" s="228"/>
      <c r="U76" s="228"/>
      <c r="V76" s="228"/>
    </row>
    <row r="77" spans="1:22" s="128" customFormat="1" ht="15">
      <c r="A77" s="227"/>
      <c r="B77" s="88"/>
      <c r="C77" s="89" t="s">
        <v>75</v>
      </c>
      <c r="D77" s="218">
        <f t="shared" si="28"/>
        <v>802.9202707469134</v>
      </c>
      <c r="E77" s="218">
        <f t="shared" si="28"/>
        <v>2134.964919161821</v>
      </c>
      <c r="F77" s="218">
        <f t="shared" si="28"/>
        <v>779.2540418245</v>
      </c>
      <c r="G77" s="218">
        <f t="shared" si="28"/>
        <v>997.4051574981299</v>
      </c>
      <c r="H77" s="218">
        <f t="shared" si="28"/>
        <v>1196.0701347071656</v>
      </c>
      <c r="I77" s="248">
        <f t="shared" si="28"/>
        <v>1213.7819600367502</v>
      </c>
      <c r="J77" s="228"/>
      <c r="K77" s="88"/>
      <c r="L77" s="89" t="s">
        <v>75</v>
      </c>
      <c r="M77" s="224">
        <f t="shared" si="22"/>
        <v>66.91002256224279</v>
      </c>
      <c r="N77" s="224">
        <f t="shared" si="23"/>
        <v>177.9137432634851</v>
      </c>
      <c r="O77" s="224">
        <f t="shared" si="24"/>
        <v>64.93783681870833</v>
      </c>
      <c r="P77" s="224">
        <f t="shared" si="25"/>
        <v>83.1170964581775</v>
      </c>
      <c r="Q77" s="224">
        <f t="shared" si="26"/>
        <v>99.67251122559713</v>
      </c>
      <c r="R77" s="255">
        <f t="shared" si="27"/>
        <v>101.14849666972918</v>
      </c>
      <c r="S77" s="228"/>
      <c r="T77" s="228"/>
      <c r="U77" s="228"/>
      <c r="V77" s="228"/>
    </row>
    <row r="78" spans="1:22" s="128" customFormat="1" ht="15">
      <c r="A78" s="227"/>
      <c r="B78" s="88" t="s">
        <v>66</v>
      </c>
      <c r="C78" s="89"/>
      <c r="D78" s="218">
        <f aca="true" t="shared" si="29" ref="D78:I78">D25/D$80</f>
        <v>13130.439568626454</v>
      </c>
      <c r="E78" s="218">
        <f t="shared" si="29"/>
        <v>4155.779439567596</v>
      </c>
      <c r="F78" s="218">
        <f t="shared" si="29"/>
        <v>4082.2613539470217</v>
      </c>
      <c r="G78" s="218">
        <f t="shared" si="29"/>
        <v>3932.6331947498775</v>
      </c>
      <c r="H78" s="218">
        <f t="shared" si="29"/>
        <v>12074.281830861371</v>
      </c>
      <c r="I78" s="248">
        <f t="shared" si="29"/>
        <v>6474.140359519114</v>
      </c>
      <c r="J78" s="228"/>
      <c r="K78" s="88" t="s">
        <v>66</v>
      </c>
      <c r="L78" s="89"/>
      <c r="M78" s="224">
        <f t="shared" si="22"/>
        <v>1094.2032973855378</v>
      </c>
      <c r="N78" s="224">
        <f t="shared" si="23"/>
        <v>346.3149532972996</v>
      </c>
      <c r="O78" s="224">
        <f t="shared" si="24"/>
        <v>340.1884461622518</v>
      </c>
      <c r="P78" s="224">
        <f t="shared" si="25"/>
        <v>327.7194328958231</v>
      </c>
      <c r="Q78" s="224">
        <f t="shared" si="26"/>
        <v>1006.1901525717809</v>
      </c>
      <c r="R78" s="255">
        <f t="shared" si="27"/>
        <v>539.5116966265929</v>
      </c>
      <c r="S78" s="228"/>
      <c r="T78" s="228"/>
      <c r="U78" s="228"/>
      <c r="V78" s="228"/>
    </row>
    <row r="79" spans="1:22" s="128" customFormat="1" ht="15">
      <c r="A79" s="227"/>
      <c r="B79" s="231" t="s">
        <v>50</v>
      </c>
      <c r="C79" s="232"/>
      <c r="D79" s="232">
        <f aca="true" t="shared" si="30" ref="D79:I79">D26/D$80</f>
        <v>117991.1148696202</v>
      </c>
      <c r="E79" s="232">
        <f t="shared" si="30"/>
        <v>111551.12765637608</v>
      </c>
      <c r="F79" s="232">
        <f t="shared" si="30"/>
        <v>73058.9518215795</v>
      </c>
      <c r="G79" s="232">
        <f t="shared" si="30"/>
        <v>93507.6207704545</v>
      </c>
      <c r="H79" s="232">
        <f t="shared" si="30"/>
        <v>115285.2829625991</v>
      </c>
      <c r="I79" s="233">
        <f t="shared" si="30"/>
        <v>98441.01450845994</v>
      </c>
      <c r="J79" s="228"/>
      <c r="K79" s="231" t="s">
        <v>50</v>
      </c>
      <c r="L79" s="232"/>
      <c r="M79" s="232">
        <f t="shared" si="22"/>
        <v>9832.592905801683</v>
      </c>
      <c r="N79" s="232">
        <f t="shared" si="23"/>
        <v>9295.927304698007</v>
      </c>
      <c r="O79" s="232">
        <f t="shared" si="24"/>
        <v>6088.245985131624</v>
      </c>
      <c r="P79" s="232">
        <f t="shared" si="25"/>
        <v>7792.301730871208</v>
      </c>
      <c r="Q79" s="232">
        <f t="shared" si="26"/>
        <v>9607.106913549926</v>
      </c>
      <c r="R79" s="233">
        <f t="shared" si="27"/>
        <v>8203.417875704994</v>
      </c>
      <c r="S79" s="228"/>
      <c r="T79" s="228"/>
      <c r="U79" s="228"/>
      <c r="V79" s="228"/>
    </row>
    <row r="80" spans="1:22" s="128" customFormat="1" ht="15">
      <c r="A80" s="227"/>
      <c r="B80" s="231" t="s">
        <v>1</v>
      </c>
      <c r="C80" s="232"/>
      <c r="D80" s="232">
        <v>11778</v>
      </c>
      <c r="E80" s="232">
        <v>32649</v>
      </c>
      <c r="F80" s="232">
        <v>40617</v>
      </c>
      <c r="G80" s="232">
        <v>32470</v>
      </c>
      <c r="H80" s="232">
        <v>31639</v>
      </c>
      <c r="I80" s="233">
        <v>149154</v>
      </c>
      <c r="J80" s="228"/>
      <c r="K80" s="163"/>
      <c r="L80" s="225"/>
      <c r="M80" s="226"/>
      <c r="N80" s="226"/>
      <c r="O80" s="226"/>
      <c r="P80" s="226"/>
      <c r="Q80" s="226"/>
      <c r="R80" s="256"/>
      <c r="S80" s="228"/>
      <c r="T80" s="228"/>
      <c r="U80" s="228"/>
      <c r="V80" s="228"/>
    </row>
    <row r="81" spans="1:22" s="140" customFormat="1" ht="12.75">
      <c r="A81" s="257"/>
      <c r="B81" s="262" t="s">
        <v>67</v>
      </c>
      <c r="C81" s="260"/>
      <c r="D81" s="264"/>
      <c r="E81" s="264"/>
      <c r="F81" s="264"/>
      <c r="G81" s="264"/>
      <c r="H81" s="264"/>
      <c r="I81" s="95" t="s">
        <v>87</v>
      </c>
      <c r="J81" s="265"/>
      <c r="K81" s="262" t="s">
        <v>67</v>
      </c>
      <c r="L81" s="260"/>
      <c r="M81" s="264"/>
      <c r="N81" s="264"/>
      <c r="O81" s="264"/>
      <c r="P81" s="264"/>
      <c r="Q81" s="264"/>
      <c r="R81" s="95" t="s">
        <v>87</v>
      </c>
      <c r="S81" s="265"/>
      <c r="T81" s="265"/>
      <c r="U81" s="265"/>
      <c r="V81" s="265"/>
    </row>
    <row r="82" spans="1:22" ht="12.75">
      <c r="A82" s="25"/>
      <c r="B82" s="24"/>
      <c r="C82" s="24"/>
      <c r="D82" s="26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3"/>
      <c r="T82" s="23"/>
      <c r="U82" s="23"/>
      <c r="V82" s="23"/>
    </row>
  </sheetData>
  <sheetProtection/>
  <mergeCells count="20">
    <mergeCell ref="K30:R30"/>
    <mergeCell ref="Q1:R1"/>
    <mergeCell ref="B3:J3"/>
    <mergeCell ref="K3:R3"/>
    <mergeCell ref="I32:I33"/>
    <mergeCell ref="M32:Q32"/>
    <mergeCell ref="R32:R33"/>
    <mergeCell ref="D5:H5"/>
    <mergeCell ref="I5:I6"/>
    <mergeCell ref="D32:H32"/>
    <mergeCell ref="R5:R6"/>
    <mergeCell ref="H28:I28"/>
    <mergeCell ref="B30:J30"/>
    <mergeCell ref="M5:Q5"/>
    <mergeCell ref="B56:J56"/>
    <mergeCell ref="K56:R56"/>
    <mergeCell ref="D58:H58"/>
    <mergeCell ref="I58:I59"/>
    <mergeCell ref="M58:Q58"/>
    <mergeCell ref="R58:R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5" r:id="rId1"/>
  <headerFooter alignWithMargins="0"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.57421875" style="113" customWidth="1"/>
    <col min="3" max="3" width="22.28125" style="0" customWidth="1"/>
    <col min="4" max="7" width="13.8515625" style="0" customWidth="1"/>
    <col min="8" max="8" width="15.28125" style="0" customWidth="1"/>
    <col min="9" max="12" width="13.8515625" style="0" customWidth="1"/>
    <col min="13" max="13" width="4.00390625" style="113" customWidth="1"/>
    <col min="15" max="15" width="22.00390625" style="0" customWidth="1"/>
  </cols>
  <sheetData>
    <row r="1" spans="1:33" s="137" customFormat="1" ht="19.5">
      <c r="A1" s="281"/>
      <c r="B1" s="60" t="s">
        <v>47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08"/>
      <c r="P1" s="308"/>
      <c r="Q1" s="112" t="s">
        <v>3</v>
      </c>
      <c r="R1" s="112"/>
      <c r="S1" s="112"/>
      <c r="T1" s="112"/>
      <c r="U1" s="112"/>
      <c r="V1" s="112"/>
      <c r="W1" s="112"/>
      <c r="X1" s="168"/>
      <c r="Y1" s="282"/>
      <c r="Z1" s="282"/>
      <c r="AA1" s="282"/>
      <c r="AB1" s="282"/>
      <c r="AC1" s="282"/>
      <c r="AD1" s="282"/>
      <c r="AE1" s="282"/>
      <c r="AF1" s="282"/>
      <c r="AG1" s="282"/>
    </row>
    <row r="2" spans="1:33" s="137" customFormat="1" ht="12.75">
      <c r="A2" s="28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83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82"/>
      <c r="Z2" s="282"/>
      <c r="AA2" s="282"/>
      <c r="AB2" s="282"/>
      <c r="AC2" s="282"/>
      <c r="AD2" s="282"/>
      <c r="AE2" s="282"/>
      <c r="AF2" s="282"/>
      <c r="AG2" s="282"/>
    </row>
    <row r="3" spans="1:33" s="137" customFormat="1" ht="15.75">
      <c r="A3" s="283"/>
      <c r="B3" s="103" t="s">
        <v>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283"/>
      <c r="N3" s="103" t="s">
        <v>90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82"/>
      <c r="Z3" s="282"/>
      <c r="AA3" s="282"/>
      <c r="AB3" s="282"/>
      <c r="AC3" s="282"/>
      <c r="AD3" s="282"/>
      <c r="AE3" s="282"/>
      <c r="AF3" s="282"/>
      <c r="AG3" s="282"/>
    </row>
    <row r="4" spans="1:33" s="128" customFormat="1" ht="15">
      <c r="A4" s="284"/>
      <c r="B4" s="267"/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84"/>
      <c r="N4" s="267"/>
      <c r="O4" s="267"/>
      <c r="P4" s="268"/>
      <c r="Q4" s="268"/>
      <c r="R4" s="268"/>
      <c r="S4" s="268"/>
      <c r="T4" s="268"/>
      <c r="U4" s="268"/>
      <c r="V4" s="268"/>
      <c r="W4" s="268"/>
      <c r="X4" s="26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s="128" customFormat="1" ht="15">
      <c r="A5" s="284"/>
      <c r="B5" s="286"/>
      <c r="C5" s="287"/>
      <c r="D5" s="288" t="s">
        <v>115</v>
      </c>
      <c r="E5" s="289"/>
      <c r="F5" s="289"/>
      <c r="G5" s="290"/>
      <c r="H5" s="290"/>
      <c r="I5" s="290"/>
      <c r="J5" s="290"/>
      <c r="K5" s="290"/>
      <c r="L5" s="291" t="s">
        <v>50</v>
      </c>
      <c r="M5" s="284"/>
      <c r="N5" s="286"/>
      <c r="O5" s="287"/>
      <c r="P5" s="288" t="s">
        <v>115</v>
      </c>
      <c r="Q5" s="289"/>
      <c r="R5" s="289"/>
      <c r="S5" s="290"/>
      <c r="T5" s="290"/>
      <c r="U5" s="290"/>
      <c r="V5" s="290"/>
      <c r="W5" s="290"/>
      <c r="X5" s="291" t="s">
        <v>50</v>
      </c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s="128" customFormat="1" ht="45">
      <c r="A6" s="284"/>
      <c r="B6" s="292" t="s">
        <v>51</v>
      </c>
      <c r="C6" s="269"/>
      <c r="D6" s="270" t="s">
        <v>33</v>
      </c>
      <c r="E6" s="270" t="s">
        <v>15</v>
      </c>
      <c r="F6" s="270" t="s">
        <v>16</v>
      </c>
      <c r="G6" s="270" t="s">
        <v>34</v>
      </c>
      <c r="H6" s="270" t="s">
        <v>12</v>
      </c>
      <c r="I6" s="270" t="s">
        <v>17</v>
      </c>
      <c r="J6" s="270" t="s">
        <v>18</v>
      </c>
      <c r="K6" s="270" t="s">
        <v>35</v>
      </c>
      <c r="L6" s="293"/>
      <c r="M6" s="284"/>
      <c r="N6" s="292" t="s">
        <v>51</v>
      </c>
      <c r="O6" s="269"/>
      <c r="P6" s="270" t="s">
        <v>33</v>
      </c>
      <c r="Q6" s="270" t="s">
        <v>15</v>
      </c>
      <c r="R6" s="270" t="s">
        <v>16</v>
      </c>
      <c r="S6" s="270" t="s">
        <v>34</v>
      </c>
      <c r="T6" s="270" t="s">
        <v>12</v>
      </c>
      <c r="U6" s="270" t="s">
        <v>17</v>
      </c>
      <c r="V6" s="270" t="s">
        <v>18</v>
      </c>
      <c r="W6" s="270" t="s">
        <v>35</v>
      </c>
      <c r="X6" s="293"/>
      <c r="Y6" s="278"/>
      <c r="Z6" s="278"/>
      <c r="AA6" s="278"/>
      <c r="AB6" s="278"/>
      <c r="AC6" s="278"/>
      <c r="AD6" s="278"/>
      <c r="AE6" s="278"/>
      <c r="AF6" s="278"/>
      <c r="AG6" s="278"/>
    </row>
    <row r="7" spans="1:33" s="128" customFormat="1" ht="15">
      <c r="A7" s="284"/>
      <c r="B7" s="88" t="s">
        <v>52</v>
      </c>
      <c r="C7" s="89"/>
      <c r="D7" s="271">
        <v>224949919.35892868</v>
      </c>
      <c r="E7" s="271">
        <v>281168471.70000005</v>
      </c>
      <c r="F7" s="271">
        <v>665377360.5667866</v>
      </c>
      <c r="G7" s="271">
        <v>887209113.3435711</v>
      </c>
      <c r="H7" s="271">
        <v>201861259.25089297</v>
      </c>
      <c r="I7" s="271">
        <v>80166987.74285717</v>
      </c>
      <c r="J7" s="271">
        <v>245616837.12142858</v>
      </c>
      <c r="K7" s="271">
        <v>517578420.4978572</v>
      </c>
      <c r="L7" s="294">
        <v>3103928369.582322</v>
      </c>
      <c r="M7" s="284"/>
      <c r="N7" s="88" t="s">
        <v>52</v>
      </c>
      <c r="O7" s="89"/>
      <c r="P7" s="219">
        <f aca="true" t="shared" si="0" ref="P7:X7">D7/D$26</f>
        <v>0.22096030339214273</v>
      </c>
      <c r="Q7" s="219">
        <f t="shared" si="0"/>
        <v>0.17402433871623307</v>
      </c>
      <c r="R7" s="219">
        <f t="shared" si="0"/>
        <v>0.21133880920624842</v>
      </c>
      <c r="S7" s="219">
        <f t="shared" si="0"/>
        <v>0.27874607814816327</v>
      </c>
      <c r="T7" s="219">
        <f t="shared" si="0"/>
        <v>0.2282604923781511</v>
      </c>
      <c r="U7" s="219">
        <f t="shared" si="0"/>
        <v>0.13395116641896943</v>
      </c>
      <c r="V7" s="219">
        <f t="shared" si="0"/>
        <v>0.16288080638914593</v>
      </c>
      <c r="W7" s="219">
        <f t="shared" si="0"/>
        <v>0.18979068024111762</v>
      </c>
      <c r="X7" s="250">
        <f t="shared" si="0"/>
        <v>0.21139791755266235</v>
      </c>
      <c r="Y7" s="278"/>
      <c r="Z7" s="278"/>
      <c r="AA7" s="278"/>
      <c r="AB7" s="278"/>
      <c r="AC7" s="278"/>
      <c r="AD7" s="278"/>
      <c r="AE7" s="278"/>
      <c r="AF7" s="278"/>
      <c r="AG7" s="278"/>
    </row>
    <row r="8" spans="1:33" s="128" customFormat="1" ht="15">
      <c r="A8" s="284"/>
      <c r="B8" s="88"/>
      <c r="C8" s="89" t="s">
        <v>79</v>
      </c>
      <c r="D8" s="272">
        <v>83199599.10714285</v>
      </c>
      <c r="E8" s="272">
        <v>102894770.98214287</v>
      </c>
      <c r="F8" s="272">
        <v>276827920.37857145</v>
      </c>
      <c r="G8" s="272">
        <v>233248465.89285713</v>
      </c>
      <c r="H8" s="272">
        <v>79148878.64285716</v>
      </c>
      <c r="I8" s="272">
        <v>33718282.85714286</v>
      </c>
      <c r="J8" s="272">
        <v>100718350.2857143</v>
      </c>
      <c r="K8" s="272">
        <v>157451536.0714286</v>
      </c>
      <c r="L8" s="295">
        <v>1067207804.2178571</v>
      </c>
      <c r="M8" s="284"/>
      <c r="N8" s="88"/>
      <c r="O8" s="89" t="s">
        <v>79</v>
      </c>
      <c r="P8" s="229">
        <f>D8/D$7</f>
        <v>0.3698583193283572</v>
      </c>
      <c r="Q8" s="229">
        <f aca="true" t="shared" si="1" ref="Q8:X11">E8/E$7</f>
        <v>0.3659541568086236</v>
      </c>
      <c r="R8" s="229">
        <f t="shared" si="1"/>
        <v>0.41604649749844486</v>
      </c>
      <c r="S8" s="229">
        <f t="shared" si="1"/>
        <v>0.2629013412788647</v>
      </c>
      <c r="T8" s="229">
        <f t="shared" si="1"/>
        <v>0.3920954369183003</v>
      </c>
      <c r="U8" s="229">
        <f t="shared" si="1"/>
        <v>0.42060059641129693</v>
      </c>
      <c r="V8" s="229">
        <f t="shared" si="1"/>
        <v>0.4100628909080893</v>
      </c>
      <c r="W8" s="229">
        <f t="shared" si="1"/>
        <v>0.30420807714505643</v>
      </c>
      <c r="X8" s="251">
        <f t="shared" si="1"/>
        <v>0.34382488161653846</v>
      </c>
      <c r="Y8" s="278"/>
      <c r="Z8" s="278"/>
      <c r="AA8" s="278"/>
      <c r="AB8" s="278"/>
      <c r="AC8" s="278"/>
      <c r="AD8" s="278"/>
      <c r="AE8" s="278"/>
      <c r="AF8" s="278"/>
      <c r="AG8" s="278"/>
    </row>
    <row r="9" spans="1:33" s="128" customFormat="1" ht="15">
      <c r="A9" s="284"/>
      <c r="B9" s="88"/>
      <c r="C9" s="89" t="s">
        <v>53</v>
      </c>
      <c r="D9" s="271">
        <v>36693587.135714285</v>
      </c>
      <c r="E9" s="271">
        <v>75167796.26785715</v>
      </c>
      <c r="F9" s="271">
        <v>22410724.164285712</v>
      </c>
      <c r="G9" s="271">
        <v>62834061.975</v>
      </c>
      <c r="H9" s="271">
        <v>43000842.928571425</v>
      </c>
      <c r="I9" s="271">
        <v>10489854.92857143</v>
      </c>
      <c r="J9" s="271">
        <v>17000347.15357143</v>
      </c>
      <c r="K9" s="271">
        <v>24670920.964285713</v>
      </c>
      <c r="L9" s="294">
        <v>292268135.5178571</v>
      </c>
      <c r="M9" s="284"/>
      <c r="N9" s="88"/>
      <c r="O9" s="89" t="s">
        <v>53</v>
      </c>
      <c r="P9" s="229">
        <f>D9/D$7</f>
        <v>0.16311891660279385</v>
      </c>
      <c r="Q9" s="229">
        <f t="shared" si="1"/>
        <v>0.2673407719342707</v>
      </c>
      <c r="R9" s="229">
        <f t="shared" si="1"/>
        <v>0.03368122435845374</v>
      </c>
      <c r="S9" s="229">
        <f t="shared" si="1"/>
        <v>0.07082215571276211</v>
      </c>
      <c r="T9" s="229">
        <f t="shared" si="1"/>
        <v>0.21302177093389554</v>
      </c>
      <c r="U9" s="229">
        <f t="shared" si="1"/>
        <v>0.13085005716091744</v>
      </c>
      <c r="V9" s="229">
        <f t="shared" si="1"/>
        <v>0.06921490950218027</v>
      </c>
      <c r="W9" s="229">
        <f t="shared" si="1"/>
        <v>0.047666054045597234</v>
      </c>
      <c r="X9" s="251">
        <f t="shared" si="1"/>
        <v>0.09416072174281069</v>
      </c>
      <c r="Y9" s="278"/>
      <c r="Z9" s="278"/>
      <c r="AA9" s="278"/>
      <c r="AB9" s="278"/>
      <c r="AC9" s="278"/>
      <c r="AD9" s="278"/>
      <c r="AE9" s="278"/>
      <c r="AF9" s="278"/>
      <c r="AG9" s="278"/>
    </row>
    <row r="10" spans="1:33" s="128" customFormat="1" ht="15">
      <c r="A10" s="284"/>
      <c r="B10" s="88"/>
      <c r="C10" s="89" t="s">
        <v>64</v>
      </c>
      <c r="D10" s="272">
        <v>22866771.589285716</v>
      </c>
      <c r="E10" s="272">
        <v>25137573.724999998</v>
      </c>
      <c r="F10" s="272">
        <v>191529194.01785716</v>
      </c>
      <c r="G10" s="272">
        <v>159856684.0178572</v>
      </c>
      <c r="H10" s="272">
        <v>30251613.232142854</v>
      </c>
      <c r="I10" s="272">
        <v>11355325.982142858</v>
      </c>
      <c r="J10" s="272">
        <v>53272383.53571429</v>
      </c>
      <c r="K10" s="272">
        <v>79891488.61071429</v>
      </c>
      <c r="L10" s="295">
        <v>574161034.7107143</v>
      </c>
      <c r="M10" s="284"/>
      <c r="N10" s="88"/>
      <c r="O10" s="89" t="s">
        <v>64</v>
      </c>
      <c r="P10" s="229">
        <f>D10/D$7</f>
        <v>0.10165272187895137</v>
      </c>
      <c r="Q10" s="229">
        <f t="shared" si="1"/>
        <v>0.08940395618688421</v>
      </c>
      <c r="R10" s="229">
        <f t="shared" si="1"/>
        <v>0.28785048210042397</v>
      </c>
      <c r="S10" s="229">
        <f t="shared" si="1"/>
        <v>0.18017926282949803</v>
      </c>
      <c r="T10" s="229">
        <f t="shared" si="1"/>
        <v>0.14986339302750104</v>
      </c>
      <c r="U10" s="229">
        <f t="shared" si="1"/>
        <v>0.14164591064050064</v>
      </c>
      <c r="V10" s="229">
        <f t="shared" si="1"/>
        <v>0.21689223002809607</v>
      </c>
      <c r="W10" s="229">
        <f t="shared" si="1"/>
        <v>0.1543562974164705</v>
      </c>
      <c r="X10" s="251">
        <f t="shared" si="1"/>
        <v>0.1849788288729021</v>
      </c>
      <c r="Y10" s="278"/>
      <c r="Z10" s="278"/>
      <c r="AA10" s="278"/>
      <c r="AB10" s="278"/>
      <c r="AC10" s="278"/>
      <c r="AD10" s="278"/>
      <c r="AE10" s="278"/>
      <c r="AF10" s="278"/>
      <c r="AG10" s="278"/>
    </row>
    <row r="11" spans="1:33" s="128" customFormat="1" ht="15">
      <c r="A11" s="284"/>
      <c r="B11" s="88"/>
      <c r="C11" s="89" t="s">
        <v>82</v>
      </c>
      <c r="D11" s="272">
        <v>17368567.235714287</v>
      </c>
      <c r="E11" s="272">
        <v>14604170.385714285</v>
      </c>
      <c r="F11" s="272">
        <v>37510916.51428572</v>
      </c>
      <c r="G11" s="272">
        <v>46041756.21785714</v>
      </c>
      <c r="H11" s="272">
        <v>18959888.76071429</v>
      </c>
      <c r="I11" s="272">
        <v>15880573.3</v>
      </c>
      <c r="J11" s="272">
        <v>27559910.042857148</v>
      </c>
      <c r="K11" s="272">
        <v>52131514.50714285</v>
      </c>
      <c r="L11" s="295">
        <v>230057296.96428573</v>
      </c>
      <c r="M11" s="284"/>
      <c r="N11" s="88"/>
      <c r="O11" s="89" t="s">
        <v>82</v>
      </c>
      <c r="P11" s="229">
        <f>D11/D$7</f>
        <v>0.07721081779096399</v>
      </c>
      <c r="Q11" s="229">
        <f t="shared" si="1"/>
        <v>0.05194099572194062</v>
      </c>
      <c r="R11" s="229">
        <f t="shared" si="1"/>
        <v>0.05637540249691227</v>
      </c>
      <c r="S11" s="229">
        <f t="shared" si="1"/>
        <v>0.05189504427467203</v>
      </c>
      <c r="T11" s="229">
        <f t="shared" si="1"/>
        <v>0.09392534670136522</v>
      </c>
      <c r="U11" s="229">
        <f t="shared" si="1"/>
        <v>0.1980936760520224</v>
      </c>
      <c r="V11" s="229">
        <f t="shared" si="1"/>
        <v>0.11220692508645903</v>
      </c>
      <c r="W11" s="229">
        <f t="shared" si="1"/>
        <v>0.10072196297712276</v>
      </c>
      <c r="X11" s="251">
        <f t="shared" si="1"/>
        <v>0.07411810762734941</v>
      </c>
      <c r="Y11" s="278"/>
      <c r="Z11" s="278"/>
      <c r="AA11" s="278"/>
      <c r="AB11" s="278"/>
      <c r="AC11" s="278"/>
      <c r="AD11" s="278"/>
      <c r="AE11" s="278"/>
      <c r="AF11" s="278"/>
      <c r="AG11" s="278"/>
    </row>
    <row r="12" spans="1:33" s="128" customFormat="1" ht="15">
      <c r="A12" s="284"/>
      <c r="B12" s="88" t="s">
        <v>54</v>
      </c>
      <c r="C12" s="92"/>
      <c r="D12" s="272">
        <v>240189967.72519675</v>
      </c>
      <c r="E12" s="272">
        <v>972010367.4828935</v>
      </c>
      <c r="F12" s="272">
        <v>1276517236.0195763</v>
      </c>
      <c r="G12" s="272">
        <v>1162437297.1775434</v>
      </c>
      <c r="H12" s="272">
        <v>259449340.52803567</v>
      </c>
      <c r="I12" s="272">
        <v>165440153.75973216</v>
      </c>
      <c r="J12" s="272">
        <v>487009826.6719065</v>
      </c>
      <c r="K12" s="272">
        <v>1017408831.8252054</v>
      </c>
      <c r="L12" s="295">
        <v>5580463021.19009</v>
      </c>
      <c r="M12" s="284"/>
      <c r="N12" s="88" t="s">
        <v>54</v>
      </c>
      <c r="O12" s="92"/>
      <c r="P12" s="219">
        <f aca="true" t="shared" si="2" ref="P12:X12">D12/D$26</f>
        <v>0.23593006075110604</v>
      </c>
      <c r="Q12" s="219">
        <f t="shared" si="2"/>
        <v>0.6016089229485726</v>
      </c>
      <c r="R12" s="219">
        <f t="shared" si="2"/>
        <v>0.4054505737343165</v>
      </c>
      <c r="S12" s="219">
        <f t="shared" si="2"/>
        <v>0.36521811240222557</v>
      </c>
      <c r="T12" s="219">
        <f t="shared" si="2"/>
        <v>0.2933798909007551</v>
      </c>
      <c r="U12" s="219">
        <f t="shared" si="2"/>
        <v>0.2764342554535398</v>
      </c>
      <c r="V12" s="219">
        <f t="shared" si="2"/>
        <v>0.32296056824696295</v>
      </c>
      <c r="W12" s="219">
        <f t="shared" si="2"/>
        <v>0.37307334816951854</v>
      </c>
      <c r="X12" s="250">
        <f t="shared" si="2"/>
        <v>0.38006620037367966</v>
      </c>
      <c r="Y12" s="278"/>
      <c r="Z12" s="278"/>
      <c r="AA12" s="278"/>
      <c r="AB12" s="278"/>
      <c r="AC12" s="278"/>
      <c r="AD12" s="278"/>
      <c r="AE12" s="278"/>
      <c r="AF12" s="278"/>
      <c r="AG12" s="278"/>
    </row>
    <row r="13" spans="1:33" s="128" customFormat="1" ht="15">
      <c r="A13" s="284"/>
      <c r="B13" s="88"/>
      <c r="C13" s="89" t="s">
        <v>84</v>
      </c>
      <c r="D13" s="271">
        <v>3844889.1428571437</v>
      </c>
      <c r="E13" s="271">
        <v>372105881.26785713</v>
      </c>
      <c r="F13" s="271">
        <v>56657342.95714286</v>
      </c>
      <c r="G13" s="271">
        <v>111036363.86607143</v>
      </c>
      <c r="H13" s="271">
        <v>11444803.125</v>
      </c>
      <c r="I13" s="271">
        <v>62346084.08928572</v>
      </c>
      <c r="J13" s="271">
        <v>119016938.95535713</v>
      </c>
      <c r="K13" s="271">
        <v>130532288.10714285</v>
      </c>
      <c r="L13" s="294">
        <v>866984591.5107143</v>
      </c>
      <c r="M13" s="284"/>
      <c r="N13" s="88"/>
      <c r="O13" s="89" t="s">
        <v>84</v>
      </c>
      <c r="P13" s="229">
        <f>D13/D$12</f>
        <v>0.016007700818112904</v>
      </c>
      <c r="Q13" s="229">
        <f aca="true" t="shared" si="3" ref="Q13:X16">E13/E$12</f>
        <v>0.38282089750900306</v>
      </c>
      <c r="R13" s="229">
        <f t="shared" si="3"/>
        <v>0.04438431488305731</v>
      </c>
      <c r="S13" s="229">
        <f t="shared" si="3"/>
        <v>0.09552030387847443</v>
      </c>
      <c r="T13" s="229">
        <f t="shared" si="3"/>
        <v>0.044111899077127516</v>
      </c>
      <c r="U13" s="229">
        <f t="shared" si="3"/>
        <v>0.37684977118572194</v>
      </c>
      <c r="V13" s="229">
        <f t="shared" si="3"/>
        <v>0.24438303384694868</v>
      </c>
      <c r="W13" s="229">
        <f t="shared" si="3"/>
        <v>0.12829875662959525</v>
      </c>
      <c r="X13" s="251">
        <f t="shared" si="3"/>
        <v>0.15536069107860892</v>
      </c>
      <c r="Y13" s="278"/>
      <c r="Z13" s="278"/>
      <c r="AA13" s="278"/>
      <c r="AB13" s="278"/>
      <c r="AC13" s="278"/>
      <c r="AD13" s="278"/>
      <c r="AE13" s="278"/>
      <c r="AF13" s="278"/>
      <c r="AG13" s="278"/>
    </row>
    <row r="14" spans="1:33" s="128" customFormat="1" ht="15">
      <c r="A14" s="284"/>
      <c r="B14" s="88"/>
      <c r="C14" s="89" t="s">
        <v>55</v>
      </c>
      <c r="D14" s="272">
        <v>97074049.5</v>
      </c>
      <c r="E14" s="272">
        <v>249551027.16428596</v>
      </c>
      <c r="F14" s="272">
        <v>563965057.707143</v>
      </c>
      <c r="G14" s="272">
        <v>470103732.0803571</v>
      </c>
      <c r="H14" s="272">
        <v>91740412.90500003</v>
      </c>
      <c r="I14" s="272">
        <v>36387570.61428572</v>
      </c>
      <c r="J14" s="272">
        <v>168855315.17785722</v>
      </c>
      <c r="K14" s="272">
        <v>307967667.9053572</v>
      </c>
      <c r="L14" s="295">
        <v>1985644833.0542862</v>
      </c>
      <c r="M14" s="284"/>
      <c r="N14" s="88"/>
      <c r="O14" s="89" t="s">
        <v>55</v>
      </c>
      <c r="P14" s="229">
        <f>D14/D$12</f>
        <v>0.4041553043175525</v>
      </c>
      <c r="Q14" s="229">
        <f t="shared" si="3"/>
        <v>0.2567370014895215</v>
      </c>
      <c r="R14" s="229">
        <f t="shared" si="3"/>
        <v>0.441799798540671</v>
      </c>
      <c r="S14" s="229">
        <f t="shared" si="3"/>
        <v>0.40441212031117096</v>
      </c>
      <c r="T14" s="229">
        <f t="shared" si="3"/>
        <v>0.3535966316903654</v>
      </c>
      <c r="U14" s="229">
        <f t="shared" si="3"/>
        <v>0.21994400867839614</v>
      </c>
      <c r="V14" s="229">
        <f t="shared" si="3"/>
        <v>0.3467184971025509</v>
      </c>
      <c r="W14" s="229">
        <f t="shared" si="3"/>
        <v>0.302698048485456</v>
      </c>
      <c r="X14" s="251">
        <f t="shared" si="3"/>
        <v>0.3558208029538788</v>
      </c>
      <c r="Y14" s="278"/>
      <c r="Z14" s="278"/>
      <c r="AA14" s="278"/>
      <c r="AB14" s="278"/>
      <c r="AC14" s="278"/>
      <c r="AD14" s="278"/>
      <c r="AE14" s="278"/>
      <c r="AF14" s="278"/>
      <c r="AG14" s="278"/>
    </row>
    <row r="15" spans="1:33" s="128" customFormat="1" ht="15">
      <c r="A15" s="284"/>
      <c r="B15" s="88"/>
      <c r="C15" s="89" t="s">
        <v>56</v>
      </c>
      <c r="D15" s="272">
        <v>102430301.24732144</v>
      </c>
      <c r="E15" s="272">
        <v>214216992.26321453</v>
      </c>
      <c r="F15" s="272">
        <v>452761681.6514287</v>
      </c>
      <c r="G15" s="272">
        <v>338328974.7960717</v>
      </c>
      <c r="H15" s="272">
        <v>111182347.57142857</v>
      </c>
      <c r="I15" s="272">
        <v>47210621.11142856</v>
      </c>
      <c r="J15" s="272">
        <v>128084808.72517861</v>
      </c>
      <c r="K15" s="272">
        <v>372380484.9507144</v>
      </c>
      <c r="L15" s="295">
        <v>1766596212.3167865</v>
      </c>
      <c r="M15" s="284"/>
      <c r="N15" s="88"/>
      <c r="O15" s="89" t="s">
        <v>56</v>
      </c>
      <c r="P15" s="229">
        <f>D15/D$12</f>
        <v>0.4264553687126215</v>
      </c>
      <c r="Q15" s="229">
        <f t="shared" si="3"/>
        <v>0.2203855014612121</v>
      </c>
      <c r="R15" s="229">
        <f t="shared" si="3"/>
        <v>0.3546851298798172</v>
      </c>
      <c r="S15" s="229">
        <f t="shared" si="3"/>
        <v>0.29105137594737507</v>
      </c>
      <c r="T15" s="229">
        <f t="shared" si="3"/>
        <v>0.4285320107006184</v>
      </c>
      <c r="U15" s="229">
        <f t="shared" si="3"/>
        <v>0.2853637405341891</v>
      </c>
      <c r="V15" s="229">
        <f t="shared" si="3"/>
        <v>0.2630025139338062</v>
      </c>
      <c r="W15" s="229">
        <f t="shared" si="3"/>
        <v>0.3660087010279568</v>
      </c>
      <c r="X15" s="251">
        <f t="shared" si="3"/>
        <v>0.3165680348760813</v>
      </c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s="128" customFormat="1" ht="15">
      <c r="A16" s="284"/>
      <c r="B16" s="88"/>
      <c r="C16" s="89" t="s">
        <v>57</v>
      </c>
      <c r="D16" s="271">
        <v>33861117.860017866</v>
      </c>
      <c r="E16" s="271">
        <v>121625375.8339643</v>
      </c>
      <c r="F16" s="271">
        <v>200961306.45743454</v>
      </c>
      <c r="G16" s="271">
        <v>241349014.738616</v>
      </c>
      <c r="H16" s="271">
        <v>44419294.10517858</v>
      </c>
      <c r="I16" s="271">
        <v>17749763.830446433</v>
      </c>
      <c r="J16" s="271">
        <v>69638796.83137055</v>
      </c>
      <c r="K16" s="271">
        <v>204148340.83699104</v>
      </c>
      <c r="L16" s="294">
        <v>933753010.4940195</v>
      </c>
      <c r="M16" s="284"/>
      <c r="N16" s="88"/>
      <c r="O16" s="89" t="s">
        <v>57</v>
      </c>
      <c r="P16" s="229">
        <f>D16/D$12</f>
        <v>0.14097640372206818</v>
      </c>
      <c r="Q16" s="229">
        <f t="shared" si="3"/>
        <v>0.12512765285510682</v>
      </c>
      <c r="R16" s="229">
        <f t="shared" si="3"/>
        <v>0.1574293717208787</v>
      </c>
      <c r="S16" s="229">
        <f t="shared" si="3"/>
        <v>0.20762325445391644</v>
      </c>
      <c r="T16" s="229">
        <f t="shared" si="3"/>
        <v>0.17120603974084375</v>
      </c>
      <c r="U16" s="229">
        <f t="shared" si="3"/>
        <v>0.10728812460017609</v>
      </c>
      <c r="V16" s="229">
        <f t="shared" si="3"/>
        <v>0.14299259073941745</v>
      </c>
      <c r="W16" s="229">
        <f t="shared" si="3"/>
        <v>0.20065516874937495</v>
      </c>
      <c r="X16" s="251">
        <f t="shared" si="3"/>
        <v>0.16732536474991053</v>
      </c>
      <c r="Y16" s="278"/>
      <c r="Z16" s="278"/>
      <c r="AA16" s="278"/>
      <c r="AB16" s="278"/>
      <c r="AC16" s="278"/>
      <c r="AD16" s="278"/>
      <c r="AE16" s="278"/>
      <c r="AF16" s="278"/>
      <c r="AG16" s="278"/>
    </row>
    <row r="17" spans="1:33" s="128" customFormat="1" ht="15">
      <c r="A17" s="284"/>
      <c r="B17" s="88" t="s">
        <v>58</v>
      </c>
      <c r="C17" s="92"/>
      <c r="D17" s="271">
        <v>125906798.17973943</v>
      </c>
      <c r="E17" s="271">
        <v>137758976.55504888</v>
      </c>
      <c r="F17" s="271">
        <v>332240449.04321826</v>
      </c>
      <c r="G17" s="271">
        <v>336860914.41268927</v>
      </c>
      <c r="H17" s="271">
        <v>121663396.69380367</v>
      </c>
      <c r="I17" s="271">
        <v>113064850.86106786</v>
      </c>
      <c r="J17" s="271">
        <v>216151043.78562838</v>
      </c>
      <c r="K17" s="271">
        <v>266330094.30737865</v>
      </c>
      <c r="L17" s="294">
        <v>1649976523.8385744</v>
      </c>
      <c r="M17" s="284"/>
      <c r="N17" s="88" t="s">
        <v>58</v>
      </c>
      <c r="O17" s="92"/>
      <c r="P17" s="219">
        <f aca="true" t="shared" si="4" ref="P17:X17">D17/D$26</f>
        <v>0.12367376882913413</v>
      </c>
      <c r="Q17" s="219">
        <f t="shared" si="4"/>
        <v>0.085263524221864</v>
      </c>
      <c r="R17" s="219">
        <f t="shared" si="4"/>
        <v>0.10552703628378893</v>
      </c>
      <c r="S17" s="219">
        <f t="shared" si="4"/>
        <v>0.10583599442534022</v>
      </c>
      <c r="T17" s="219">
        <f t="shared" si="4"/>
        <v>0.13757442580505005</v>
      </c>
      <c r="U17" s="219">
        <f t="shared" si="4"/>
        <v>0.1889202660627134</v>
      </c>
      <c r="V17" s="219">
        <f t="shared" si="4"/>
        <v>0.1433405654362901</v>
      </c>
      <c r="W17" s="219">
        <f t="shared" si="4"/>
        <v>0.09766050469928289</v>
      </c>
      <c r="X17" s="250">
        <f t="shared" si="4"/>
        <v>0.11237424309414447</v>
      </c>
      <c r="Y17" s="278"/>
      <c r="Z17" s="278"/>
      <c r="AA17" s="278"/>
      <c r="AB17" s="278"/>
      <c r="AC17" s="278"/>
      <c r="AD17" s="278"/>
      <c r="AE17" s="278"/>
      <c r="AF17" s="278"/>
      <c r="AG17" s="278"/>
    </row>
    <row r="18" spans="1:33" s="128" customFormat="1" ht="15">
      <c r="A18" s="284"/>
      <c r="B18" s="88"/>
      <c r="C18" s="89" t="s">
        <v>59</v>
      </c>
      <c r="D18" s="271">
        <v>40314258.9221643</v>
      </c>
      <c r="E18" s="271">
        <v>39801952.08137859</v>
      </c>
      <c r="F18" s="271">
        <v>55479005.7561643</v>
      </c>
      <c r="G18" s="271">
        <v>39085823.173771426</v>
      </c>
      <c r="H18" s="271">
        <v>31270089.82509286</v>
      </c>
      <c r="I18" s="271">
        <v>16042558.73571429</v>
      </c>
      <c r="J18" s="271">
        <v>56699989.84184284</v>
      </c>
      <c r="K18" s="271">
        <v>44942473.06226433</v>
      </c>
      <c r="L18" s="294">
        <v>323636151.3983929</v>
      </c>
      <c r="M18" s="284"/>
      <c r="N18" s="88"/>
      <c r="O18" s="89" t="s">
        <v>59</v>
      </c>
      <c r="P18" s="229">
        <f>D18/D$17</f>
        <v>0.32019128041532197</v>
      </c>
      <c r="Q18" s="229">
        <f aca="true" t="shared" si="5" ref="Q18:X22">E18/E$17</f>
        <v>0.28892456286123475</v>
      </c>
      <c r="R18" s="229">
        <f t="shared" si="5"/>
        <v>0.1669845014835852</v>
      </c>
      <c r="S18" s="229">
        <f t="shared" si="5"/>
        <v>0.11602955849572763</v>
      </c>
      <c r="T18" s="229">
        <f t="shared" si="5"/>
        <v>0.2570213447499896</v>
      </c>
      <c r="U18" s="229">
        <f t="shared" si="5"/>
        <v>0.14188811654142727</v>
      </c>
      <c r="V18" s="229">
        <f t="shared" si="5"/>
        <v>0.2623165211178719</v>
      </c>
      <c r="W18" s="229">
        <f t="shared" si="5"/>
        <v>0.16874725771844254</v>
      </c>
      <c r="X18" s="251">
        <f t="shared" si="5"/>
        <v>0.19614591281909408</v>
      </c>
      <c r="Y18" s="278"/>
      <c r="Z18" s="278"/>
      <c r="AA18" s="278"/>
      <c r="AB18" s="278"/>
      <c r="AC18" s="278"/>
      <c r="AD18" s="278"/>
      <c r="AE18" s="278"/>
      <c r="AF18" s="278"/>
      <c r="AG18" s="278"/>
    </row>
    <row r="19" spans="1:33" s="128" customFormat="1" ht="15">
      <c r="A19" s="284"/>
      <c r="B19" s="88"/>
      <c r="C19" s="89" t="s">
        <v>63</v>
      </c>
      <c r="D19" s="271">
        <v>50822015.57659999</v>
      </c>
      <c r="E19" s="271">
        <v>45296267.22333572</v>
      </c>
      <c r="F19" s="271">
        <v>169396303.33070007</v>
      </c>
      <c r="G19" s="271">
        <v>130688747.73694286</v>
      </c>
      <c r="H19" s="271">
        <v>55987519.62227854</v>
      </c>
      <c r="I19" s="271">
        <v>33326547.258928567</v>
      </c>
      <c r="J19" s="271">
        <v>102760581.05145715</v>
      </c>
      <c r="K19" s="271">
        <v>131101818.63322853</v>
      </c>
      <c r="L19" s="294">
        <v>719379800.4334714</v>
      </c>
      <c r="M19" s="284"/>
      <c r="N19" s="88"/>
      <c r="O19" s="89" t="s">
        <v>63</v>
      </c>
      <c r="P19" s="229">
        <f>D19/D$17</f>
        <v>0.4036479071133915</v>
      </c>
      <c r="Q19" s="229">
        <f t="shared" si="5"/>
        <v>0.3288080991603128</v>
      </c>
      <c r="R19" s="229">
        <f t="shared" si="5"/>
        <v>0.509860565799635</v>
      </c>
      <c r="S19" s="229">
        <f t="shared" si="5"/>
        <v>0.38796055625745796</v>
      </c>
      <c r="T19" s="229">
        <f t="shared" si="5"/>
        <v>0.46018376227967006</v>
      </c>
      <c r="U19" s="229">
        <f t="shared" si="5"/>
        <v>0.2947560360724276</v>
      </c>
      <c r="V19" s="229">
        <f t="shared" si="5"/>
        <v>0.4754109869271405</v>
      </c>
      <c r="W19" s="229">
        <f t="shared" si="5"/>
        <v>0.4922531153461029</v>
      </c>
      <c r="X19" s="251">
        <f t="shared" si="5"/>
        <v>0.43599396115035394</v>
      </c>
      <c r="Y19" s="278"/>
      <c r="Z19" s="278"/>
      <c r="AA19" s="278"/>
      <c r="AB19" s="278"/>
      <c r="AC19" s="278"/>
      <c r="AD19" s="278"/>
      <c r="AE19" s="278"/>
      <c r="AF19" s="278"/>
      <c r="AG19" s="278"/>
    </row>
    <row r="20" spans="1:33" s="128" customFormat="1" ht="15">
      <c r="A20" s="284"/>
      <c r="B20" s="88"/>
      <c r="C20" s="89" t="s">
        <v>60</v>
      </c>
      <c r="D20" s="271">
        <v>5045376.518485715</v>
      </c>
      <c r="E20" s="271">
        <v>5146927.240842858</v>
      </c>
      <c r="F20" s="271">
        <v>41271248.70490001</v>
      </c>
      <c r="G20" s="271">
        <v>74041211.40478574</v>
      </c>
      <c r="H20" s="271">
        <v>10021299.801414285</v>
      </c>
      <c r="I20" s="271">
        <v>33664878.47865714</v>
      </c>
      <c r="J20" s="271">
        <v>13609122.690685714</v>
      </c>
      <c r="K20" s="271">
        <v>22536757.897350088</v>
      </c>
      <c r="L20" s="294">
        <v>205336822.73712158</v>
      </c>
      <c r="M20" s="284"/>
      <c r="N20" s="88"/>
      <c r="O20" s="89" t="s">
        <v>60</v>
      </c>
      <c r="P20" s="229">
        <f>D20/D$17</f>
        <v>0.040072312150159994</v>
      </c>
      <c r="Q20" s="229">
        <f t="shared" si="5"/>
        <v>0.037361828387176874</v>
      </c>
      <c r="R20" s="229">
        <f t="shared" si="5"/>
        <v>0.12422102373071196</v>
      </c>
      <c r="S20" s="229">
        <f t="shared" si="5"/>
        <v>0.21979757293562896</v>
      </c>
      <c r="T20" s="229">
        <f t="shared" si="5"/>
        <v>0.08236906147405525</v>
      </c>
      <c r="U20" s="229">
        <f t="shared" si="5"/>
        <v>0.29774840034082706</v>
      </c>
      <c r="V20" s="229">
        <f t="shared" si="5"/>
        <v>0.0629611703572563</v>
      </c>
      <c r="W20" s="229">
        <f t="shared" si="5"/>
        <v>0.08461964449026858</v>
      </c>
      <c r="X20" s="251">
        <f t="shared" si="5"/>
        <v>0.12444832988254731</v>
      </c>
      <c r="Y20" s="278"/>
      <c r="Z20" s="278"/>
      <c r="AA20" s="278"/>
      <c r="AB20" s="278"/>
      <c r="AC20" s="278"/>
      <c r="AD20" s="278"/>
      <c r="AE20" s="278"/>
      <c r="AF20" s="278"/>
      <c r="AG20" s="278"/>
    </row>
    <row r="21" spans="1:33" s="128" customFormat="1" ht="15">
      <c r="A21" s="284"/>
      <c r="B21" s="88"/>
      <c r="C21" s="89" t="s">
        <v>61</v>
      </c>
      <c r="D21" s="271">
        <v>5115904.852678572</v>
      </c>
      <c r="E21" s="271">
        <v>7970318.067857146</v>
      </c>
      <c r="F21" s="271">
        <v>10213620.321428576</v>
      </c>
      <c r="G21" s="271">
        <v>7047562.350000001</v>
      </c>
      <c r="H21" s="271">
        <v>4983986.4875</v>
      </c>
      <c r="I21" s="271">
        <v>4733442.340178572</v>
      </c>
      <c r="J21" s="271">
        <v>4559599.358035714</v>
      </c>
      <c r="K21" s="271">
        <v>5680162.5241071405</v>
      </c>
      <c r="L21" s="294">
        <v>50304596.30178572</v>
      </c>
      <c r="M21" s="284"/>
      <c r="N21" s="88"/>
      <c r="O21" s="89" t="s">
        <v>61</v>
      </c>
      <c r="P21" s="229">
        <f>D21/D$17</f>
        <v>0.040632475185139044</v>
      </c>
      <c r="Q21" s="229">
        <f t="shared" si="5"/>
        <v>0.057856977941994105</v>
      </c>
      <c r="R21" s="229">
        <f t="shared" si="5"/>
        <v>0.03074165217041341</v>
      </c>
      <c r="S21" s="229">
        <f t="shared" si="5"/>
        <v>0.020921282489205655</v>
      </c>
      <c r="T21" s="229">
        <f t="shared" si="5"/>
        <v>0.04096537350542207</v>
      </c>
      <c r="U21" s="229">
        <f t="shared" si="5"/>
        <v>0.04186484397343737</v>
      </c>
      <c r="V21" s="229">
        <f t="shared" si="5"/>
        <v>0.02109450538928592</v>
      </c>
      <c r="W21" s="229">
        <f t="shared" si="5"/>
        <v>0.02132752792687226</v>
      </c>
      <c r="X21" s="251">
        <f t="shared" si="5"/>
        <v>0.030488067905811777</v>
      </c>
      <c r="Y21" s="278"/>
      <c r="Z21" s="278"/>
      <c r="AA21" s="278"/>
      <c r="AB21" s="278"/>
      <c r="AC21" s="278"/>
      <c r="AD21" s="278"/>
      <c r="AE21" s="278"/>
      <c r="AF21" s="278"/>
      <c r="AG21" s="278"/>
    </row>
    <row r="22" spans="1:33" s="128" customFormat="1" ht="15">
      <c r="A22" s="284"/>
      <c r="B22" s="88"/>
      <c r="C22" s="89" t="s">
        <v>76</v>
      </c>
      <c r="D22" s="271">
        <v>12318942.267400002</v>
      </c>
      <c r="E22" s="271">
        <v>17878347.040714286</v>
      </c>
      <c r="F22" s="271">
        <v>27814696.572142854</v>
      </c>
      <c r="G22" s="271">
        <v>37874061.80015717</v>
      </c>
      <c r="H22" s="271">
        <v>8551620.509285714</v>
      </c>
      <c r="I22" s="271">
        <v>6323850.309285715</v>
      </c>
      <c r="J22" s="271">
        <v>17003041.114285715</v>
      </c>
      <c r="K22" s="271">
        <v>22572375.155714285</v>
      </c>
      <c r="L22" s="294">
        <v>150336934.76898575</v>
      </c>
      <c r="M22" s="284"/>
      <c r="N22" s="88"/>
      <c r="O22" s="89" t="s">
        <v>76</v>
      </c>
      <c r="P22" s="229">
        <f>D22/D$17</f>
        <v>0.09784175632688222</v>
      </c>
      <c r="Q22" s="229">
        <f t="shared" si="5"/>
        <v>0.12977990609250822</v>
      </c>
      <c r="R22" s="229">
        <f t="shared" si="5"/>
        <v>0.08371857385891229</v>
      </c>
      <c r="S22" s="229">
        <f t="shared" si="5"/>
        <v>0.11243234278512212</v>
      </c>
      <c r="T22" s="229">
        <f t="shared" si="5"/>
        <v>0.0702891809835624</v>
      </c>
      <c r="U22" s="229">
        <f t="shared" si="5"/>
        <v>0.05593117809049564</v>
      </c>
      <c r="V22" s="229">
        <f t="shared" si="5"/>
        <v>0.07866277588346407</v>
      </c>
      <c r="W22" s="229">
        <f t="shared" si="5"/>
        <v>0.08475337800039565</v>
      </c>
      <c r="X22" s="251">
        <f t="shared" si="5"/>
        <v>0.0911145901756442</v>
      </c>
      <c r="Y22" s="278"/>
      <c r="Z22" s="278"/>
      <c r="AA22" s="278"/>
      <c r="AB22" s="278"/>
      <c r="AC22" s="278"/>
      <c r="AD22" s="278"/>
      <c r="AE22" s="278"/>
      <c r="AF22" s="278"/>
      <c r="AG22" s="278"/>
    </row>
    <row r="23" spans="1:33" s="128" customFormat="1" ht="15">
      <c r="A23" s="284"/>
      <c r="B23" s="88" t="s">
        <v>62</v>
      </c>
      <c r="C23" s="92"/>
      <c r="D23" s="271">
        <v>259827353.08493683</v>
      </c>
      <c r="E23" s="271">
        <v>207279777.28209278</v>
      </c>
      <c r="F23" s="271">
        <v>659076737.881503</v>
      </c>
      <c r="G23" s="271">
        <v>677975088.2671866</v>
      </c>
      <c r="H23" s="271">
        <v>234333367.97034413</v>
      </c>
      <c r="I23" s="271">
        <v>124361227.57481663</v>
      </c>
      <c r="J23" s="271">
        <v>450666026.53179336</v>
      </c>
      <c r="K23" s="271">
        <v>769339653.6074562</v>
      </c>
      <c r="L23" s="294">
        <v>3382859232.2001295</v>
      </c>
      <c r="M23" s="284"/>
      <c r="N23" s="88" t="s">
        <v>62</v>
      </c>
      <c r="O23" s="92"/>
      <c r="P23" s="219">
        <f aca="true" t="shared" si="6" ref="P23:X23">D23/D$26</f>
        <v>0.25521916580738824</v>
      </c>
      <c r="Q23" s="219">
        <f t="shared" si="6"/>
        <v>0.12829221552710904</v>
      </c>
      <c r="R23" s="219">
        <f t="shared" si="6"/>
        <v>0.2093375897862918</v>
      </c>
      <c r="S23" s="219">
        <f t="shared" si="6"/>
        <v>0.21300829093653553</v>
      </c>
      <c r="T23" s="219">
        <f t="shared" si="6"/>
        <v>0.2649792741412545</v>
      </c>
      <c r="U23" s="219">
        <f t="shared" si="6"/>
        <v>0.20779540257112677</v>
      </c>
      <c r="V23" s="219">
        <f t="shared" si="6"/>
        <v>0.29885917705796644</v>
      </c>
      <c r="W23" s="219">
        <f t="shared" si="6"/>
        <v>0.2821089334717142</v>
      </c>
      <c r="X23" s="250">
        <f t="shared" si="6"/>
        <v>0.2303949421220492</v>
      </c>
      <c r="Y23" s="278"/>
      <c r="Z23" s="278"/>
      <c r="AA23" s="278"/>
      <c r="AB23" s="278"/>
      <c r="AC23" s="278"/>
      <c r="AD23" s="278"/>
      <c r="AE23" s="278"/>
      <c r="AF23" s="278"/>
      <c r="AG23" s="278"/>
    </row>
    <row r="24" spans="1:33" s="128" customFormat="1" ht="15">
      <c r="A24" s="284"/>
      <c r="B24" s="88"/>
      <c r="C24" s="89" t="s">
        <v>75</v>
      </c>
      <c r="D24" s="271">
        <v>12795945.991678579</v>
      </c>
      <c r="E24" s="271">
        <v>16683110.972750006</v>
      </c>
      <c r="F24" s="271">
        <v>29575319.24871429</v>
      </c>
      <c r="G24" s="271">
        <v>58239847.18235714</v>
      </c>
      <c r="H24" s="271">
        <v>8459721.643571429</v>
      </c>
      <c r="I24" s="271">
        <v>3982738.862321429</v>
      </c>
      <c r="J24" s="271">
        <v>21433870.581500005</v>
      </c>
      <c r="K24" s="271">
        <v>29869879.984428573</v>
      </c>
      <c r="L24" s="294">
        <v>181040434.46732146</v>
      </c>
      <c r="M24" s="284"/>
      <c r="N24" s="88"/>
      <c r="O24" s="89" t="s">
        <v>75</v>
      </c>
      <c r="P24" s="229">
        <f>D24/D23</f>
        <v>0.04924787879240574</v>
      </c>
      <c r="Q24" s="229">
        <f aca="true" t="shared" si="7" ref="Q24:X24">E24/E23</f>
        <v>0.08048595570442696</v>
      </c>
      <c r="R24" s="229">
        <f t="shared" si="7"/>
        <v>0.04487386300991207</v>
      </c>
      <c r="S24" s="229">
        <f t="shared" si="7"/>
        <v>0.0859026359378637</v>
      </c>
      <c r="T24" s="229">
        <f t="shared" si="7"/>
        <v>0.03610122500625708</v>
      </c>
      <c r="U24" s="229">
        <f t="shared" si="7"/>
        <v>0.03202556729287176</v>
      </c>
      <c r="V24" s="229">
        <f t="shared" si="7"/>
        <v>0.04756043127202068</v>
      </c>
      <c r="W24" s="229">
        <f t="shared" si="7"/>
        <v>0.038825348263758185</v>
      </c>
      <c r="X24" s="251">
        <f t="shared" si="7"/>
        <v>0.05351698727043311</v>
      </c>
      <c r="Y24" s="278"/>
      <c r="Z24" s="278"/>
      <c r="AA24" s="278"/>
      <c r="AB24" s="278"/>
      <c r="AC24" s="278"/>
      <c r="AD24" s="278"/>
      <c r="AE24" s="278"/>
      <c r="AF24" s="278"/>
      <c r="AG24" s="278"/>
    </row>
    <row r="25" spans="1:33" s="128" customFormat="1" ht="15">
      <c r="A25" s="284"/>
      <c r="B25" s="88" t="s">
        <v>66</v>
      </c>
      <c r="C25" s="89"/>
      <c r="D25" s="271">
        <v>167181765.81845403</v>
      </c>
      <c r="E25" s="271">
        <v>17467165.641670942</v>
      </c>
      <c r="F25" s="271">
        <v>215179953.27321768</v>
      </c>
      <c r="G25" s="271">
        <v>118375330.4404769</v>
      </c>
      <c r="H25" s="271">
        <v>67038661.22165644</v>
      </c>
      <c r="I25" s="271">
        <v>115445986.22321552</v>
      </c>
      <c r="J25" s="271">
        <v>108510717.77606797</v>
      </c>
      <c r="K25" s="271">
        <v>156444350.7889552</v>
      </c>
      <c r="L25" s="294">
        <v>965643931.1837177</v>
      </c>
      <c r="M25" s="284"/>
      <c r="N25" s="88" t="s">
        <v>66</v>
      </c>
      <c r="O25" s="89"/>
      <c r="P25" s="219">
        <f aca="true" t="shared" si="8" ref="P25:X25">D25/D$26</f>
        <v>0.16421670122022883</v>
      </c>
      <c r="Q25" s="219">
        <f t="shared" si="8"/>
        <v>0.01081099858622126</v>
      </c>
      <c r="R25" s="219">
        <f t="shared" si="8"/>
        <v>0.06834599098935439</v>
      </c>
      <c r="S25" s="219">
        <f t="shared" si="8"/>
        <v>0.03719152408773544</v>
      </c>
      <c r="T25" s="219">
        <f t="shared" si="8"/>
        <v>0.07580591677478933</v>
      </c>
      <c r="U25" s="219">
        <f t="shared" si="8"/>
        <v>0.1928989094936505</v>
      </c>
      <c r="V25" s="219">
        <f t="shared" si="8"/>
        <v>0.07195888286963453</v>
      </c>
      <c r="W25" s="219">
        <f t="shared" si="8"/>
        <v>0.05736653341836681</v>
      </c>
      <c r="X25" s="250">
        <f t="shared" si="8"/>
        <v>0.0657666968574644</v>
      </c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128" customFormat="1" ht="15">
      <c r="A26" s="284"/>
      <c r="B26" s="231" t="s">
        <v>50</v>
      </c>
      <c r="C26" s="232"/>
      <c r="D26" s="232">
        <v>1018055804.1672558</v>
      </c>
      <c r="E26" s="232">
        <v>1615684758.6617062</v>
      </c>
      <c r="F26" s="232">
        <v>3148391736.7843018</v>
      </c>
      <c r="G26" s="232">
        <v>3182857743.641467</v>
      </c>
      <c r="H26" s="232">
        <v>884346025.6647328</v>
      </c>
      <c r="I26" s="232">
        <v>598479206.1616894</v>
      </c>
      <c r="J26" s="232">
        <v>1507954451.8868248</v>
      </c>
      <c r="K26" s="232">
        <v>2727101351.0268526</v>
      </c>
      <c r="L26" s="233">
        <v>14682871077.994833</v>
      </c>
      <c r="M26" s="284"/>
      <c r="N26" s="231" t="s">
        <v>50</v>
      </c>
      <c r="O26" s="232"/>
      <c r="P26" s="234">
        <f aca="true" t="shared" si="9" ref="P26:X26">P7+P12+P17+P23+P25</f>
        <v>1</v>
      </c>
      <c r="Q26" s="234">
        <f t="shared" si="9"/>
        <v>0.9999999999999999</v>
      </c>
      <c r="R26" s="234">
        <f t="shared" si="9"/>
        <v>0.9999999999999999</v>
      </c>
      <c r="S26" s="234">
        <f t="shared" si="9"/>
        <v>0.9999999999999999</v>
      </c>
      <c r="T26" s="234">
        <f t="shared" si="9"/>
        <v>1.0000000000000002</v>
      </c>
      <c r="U26" s="234">
        <f t="shared" si="9"/>
        <v>0.9999999999999999</v>
      </c>
      <c r="V26" s="234">
        <f t="shared" si="9"/>
        <v>1</v>
      </c>
      <c r="W26" s="234">
        <f t="shared" si="9"/>
        <v>1</v>
      </c>
      <c r="X26" s="298">
        <f t="shared" si="9"/>
        <v>1</v>
      </c>
      <c r="Y26" s="273"/>
      <c r="Z26" s="273"/>
      <c r="AA26" s="273"/>
      <c r="AB26" s="273"/>
      <c r="AC26" s="273"/>
      <c r="AD26" s="273"/>
      <c r="AE26" s="273"/>
      <c r="AF26" s="273"/>
      <c r="AG26" s="274"/>
    </row>
    <row r="27" spans="1:33" s="128" customFormat="1" ht="15">
      <c r="A27" s="284"/>
      <c r="B27" s="231" t="s">
        <v>0</v>
      </c>
      <c r="C27" s="232"/>
      <c r="D27" s="232">
        <v>7684.950000000006</v>
      </c>
      <c r="E27" s="232">
        <v>9760.150000000009</v>
      </c>
      <c r="F27" s="232">
        <v>18952</v>
      </c>
      <c r="G27" s="232">
        <v>9451.16</v>
      </c>
      <c r="H27" s="232">
        <v>4755.2</v>
      </c>
      <c r="I27" s="232">
        <v>3229.43</v>
      </c>
      <c r="J27" s="232">
        <v>5235</v>
      </c>
      <c r="K27" s="232">
        <v>7971.87</v>
      </c>
      <c r="L27" s="233">
        <v>67040.22</v>
      </c>
      <c r="M27" s="284"/>
      <c r="N27" s="163"/>
      <c r="O27" s="182"/>
      <c r="P27" s="275"/>
      <c r="Q27" s="275"/>
      <c r="R27" s="275"/>
      <c r="S27" s="275"/>
      <c r="T27" s="275"/>
      <c r="U27" s="275"/>
      <c r="V27" s="275"/>
      <c r="W27" s="275"/>
      <c r="X27" s="297"/>
      <c r="Y27" s="276"/>
      <c r="Z27" s="276"/>
      <c r="AA27" s="276"/>
      <c r="AB27" s="276"/>
      <c r="AC27" s="276"/>
      <c r="AD27" s="276"/>
      <c r="AE27" s="276"/>
      <c r="AF27" s="276"/>
      <c r="AG27" s="277"/>
    </row>
    <row r="28" spans="1:33" s="140" customFormat="1" ht="12.75">
      <c r="A28" s="300"/>
      <c r="B28" s="301" t="s">
        <v>112</v>
      </c>
      <c r="C28" s="302"/>
      <c r="D28" s="302"/>
      <c r="E28" s="302"/>
      <c r="F28" s="302"/>
      <c r="G28" s="302"/>
      <c r="H28" s="302"/>
      <c r="I28" s="302"/>
      <c r="J28" s="302"/>
      <c r="K28" s="108" t="s">
        <v>85</v>
      </c>
      <c r="L28" s="109"/>
      <c r="M28" s="300"/>
      <c r="N28" s="301" t="s">
        <v>112</v>
      </c>
      <c r="O28" s="302"/>
      <c r="P28" s="306"/>
      <c r="Q28" s="306"/>
      <c r="R28" s="306"/>
      <c r="S28" s="306"/>
      <c r="T28" s="306"/>
      <c r="U28" s="306"/>
      <c r="V28" s="306"/>
      <c r="W28" s="306"/>
      <c r="X28" s="96" t="s">
        <v>86</v>
      </c>
      <c r="Y28" s="307"/>
      <c r="Z28" s="307"/>
      <c r="AA28" s="307"/>
      <c r="AB28" s="307"/>
      <c r="AC28" s="307"/>
      <c r="AD28" s="307"/>
      <c r="AE28" s="307"/>
      <c r="AF28" s="307"/>
      <c r="AG28" s="307"/>
    </row>
    <row r="29" spans="1:33" s="128" customFormat="1" ht="15">
      <c r="A29" s="284"/>
      <c r="B29" s="278"/>
      <c r="C29" s="278"/>
      <c r="D29" s="278"/>
      <c r="E29" s="278"/>
      <c r="F29" s="278"/>
      <c r="G29" s="278"/>
      <c r="H29" s="278"/>
      <c r="I29" s="278"/>
      <c r="J29" s="278"/>
      <c r="K29" s="272"/>
      <c r="L29" s="278"/>
      <c r="M29" s="284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</row>
    <row r="30" spans="1:33" s="137" customFormat="1" ht="15.75">
      <c r="A30" s="283"/>
      <c r="B30" s="103" t="s">
        <v>69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283"/>
      <c r="N30" s="103" t="s">
        <v>73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282"/>
      <c r="Z30" s="282"/>
      <c r="AA30" s="282"/>
      <c r="AB30" s="282"/>
      <c r="AC30" s="282"/>
      <c r="AD30" s="282"/>
      <c r="AE30" s="282"/>
      <c r="AF30" s="282"/>
      <c r="AG30" s="282"/>
    </row>
    <row r="31" spans="1:33" s="128" customFormat="1" ht="15">
      <c r="A31" s="284"/>
      <c r="B31" s="267"/>
      <c r="C31" s="267"/>
      <c r="D31" s="268"/>
      <c r="E31" s="268"/>
      <c r="F31" s="268"/>
      <c r="G31" s="268"/>
      <c r="H31" s="268"/>
      <c r="I31" s="268"/>
      <c r="J31" s="268"/>
      <c r="K31" s="268"/>
      <c r="L31" s="268"/>
      <c r="M31" s="284"/>
      <c r="N31" s="267"/>
      <c r="O31" s="267"/>
      <c r="P31" s="268"/>
      <c r="Q31" s="268"/>
      <c r="R31" s="268"/>
      <c r="S31" s="268"/>
      <c r="T31" s="268"/>
      <c r="U31" s="268"/>
      <c r="V31" s="268"/>
      <c r="W31" s="268"/>
      <c r="X31" s="268"/>
      <c r="Y31" s="278"/>
      <c r="Z31" s="278"/>
      <c r="AA31" s="278"/>
      <c r="AB31" s="278"/>
      <c r="AC31" s="278"/>
      <c r="AD31" s="278"/>
      <c r="AE31" s="278"/>
      <c r="AF31" s="278"/>
      <c r="AG31" s="278"/>
    </row>
    <row r="32" spans="1:33" s="128" customFormat="1" ht="15">
      <c r="A32" s="284"/>
      <c r="B32" s="286"/>
      <c r="C32" s="287"/>
      <c r="D32" s="288" t="s">
        <v>115</v>
      </c>
      <c r="E32" s="289"/>
      <c r="F32" s="289"/>
      <c r="G32" s="290"/>
      <c r="H32" s="290"/>
      <c r="I32" s="290"/>
      <c r="J32" s="290"/>
      <c r="K32" s="290"/>
      <c r="L32" s="291" t="s">
        <v>50</v>
      </c>
      <c r="M32" s="284"/>
      <c r="N32" s="286"/>
      <c r="O32" s="287"/>
      <c r="P32" s="288" t="s">
        <v>115</v>
      </c>
      <c r="Q32" s="289"/>
      <c r="R32" s="289"/>
      <c r="S32" s="290"/>
      <c r="T32" s="290"/>
      <c r="U32" s="290"/>
      <c r="V32" s="290"/>
      <c r="W32" s="290"/>
      <c r="X32" s="291" t="s">
        <v>50</v>
      </c>
      <c r="Y32" s="278"/>
      <c r="Z32" s="278"/>
      <c r="AA32" s="278"/>
      <c r="AB32" s="278"/>
      <c r="AC32" s="278"/>
      <c r="AD32" s="278"/>
      <c r="AE32" s="278"/>
      <c r="AF32" s="278"/>
      <c r="AG32" s="278"/>
    </row>
    <row r="33" spans="1:33" s="128" customFormat="1" ht="45">
      <c r="A33" s="284"/>
      <c r="B33" s="292" t="s">
        <v>51</v>
      </c>
      <c r="C33" s="269"/>
      <c r="D33" s="270" t="s">
        <v>33</v>
      </c>
      <c r="E33" s="270" t="s">
        <v>15</v>
      </c>
      <c r="F33" s="270" t="s">
        <v>16</v>
      </c>
      <c r="G33" s="270" t="s">
        <v>34</v>
      </c>
      <c r="H33" s="270" t="s">
        <v>12</v>
      </c>
      <c r="I33" s="270" t="s">
        <v>17</v>
      </c>
      <c r="J33" s="270" t="s">
        <v>18</v>
      </c>
      <c r="K33" s="270" t="s">
        <v>35</v>
      </c>
      <c r="L33" s="293"/>
      <c r="M33" s="284"/>
      <c r="N33" s="292" t="s">
        <v>51</v>
      </c>
      <c r="O33" s="269"/>
      <c r="P33" s="270" t="s">
        <v>33</v>
      </c>
      <c r="Q33" s="270" t="s">
        <v>15</v>
      </c>
      <c r="R33" s="270" t="s">
        <v>16</v>
      </c>
      <c r="S33" s="270" t="s">
        <v>34</v>
      </c>
      <c r="T33" s="270" t="s">
        <v>12</v>
      </c>
      <c r="U33" s="270" t="s">
        <v>17</v>
      </c>
      <c r="V33" s="270" t="s">
        <v>18</v>
      </c>
      <c r="W33" s="270" t="s">
        <v>35</v>
      </c>
      <c r="X33" s="293"/>
      <c r="Y33" s="278"/>
      <c r="Z33" s="278"/>
      <c r="AA33" s="278"/>
      <c r="AB33" s="278"/>
      <c r="AC33" s="278"/>
      <c r="AD33" s="278"/>
      <c r="AE33" s="278"/>
      <c r="AF33" s="278"/>
      <c r="AG33" s="278"/>
    </row>
    <row r="34" spans="1:33" s="128" customFormat="1" ht="15">
      <c r="A34" s="284"/>
      <c r="B34" s="88" t="s">
        <v>52</v>
      </c>
      <c r="C34" s="89"/>
      <c r="D34" s="279">
        <f aca="true" t="shared" si="10" ref="D34:L34">D7/D$27</f>
        <v>29271.48769464063</v>
      </c>
      <c r="E34" s="279">
        <f t="shared" si="10"/>
        <v>28807.802308366143</v>
      </c>
      <c r="F34" s="279">
        <f t="shared" si="10"/>
        <v>35108.55638279794</v>
      </c>
      <c r="G34" s="279">
        <f t="shared" si="10"/>
        <v>93873.03921884415</v>
      </c>
      <c r="H34" s="279">
        <f t="shared" si="10"/>
        <v>42450.63493667837</v>
      </c>
      <c r="I34" s="279">
        <f t="shared" si="10"/>
        <v>24823.881534158405</v>
      </c>
      <c r="J34" s="279">
        <f t="shared" si="10"/>
        <v>46918.21148451358</v>
      </c>
      <c r="K34" s="279">
        <f t="shared" si="10"/>
        <v>64925.59719336332</v>
      </c>
      <c r="L34" s="296">
        <f t="shared" si="10"/>
        <v>46299.49558015057</v>
      </c>
      <c r="M34" s="284"/>
      <c r="N34" s="88" t="s">
        <v>52</v>
      </c>
      <c r="O34" s="89"/>
      <c r="P34" s="279">
        <f>D34/12</f>
        <v>2439.2906412200523</v>
      </c>
      <c r="Q34" s="279">
        <f aca="true" t="shared" si="11" ref="Q34:X34">E34/12</f>
        <v>2400.6501923638452</v>
      </c>
      <c r="R34" s="279">
        <f t="shared" si="11"/>
        <v>2925.7130318998284</v>
      </c>
      <c r="S34" s="279">
        <f t="shared" si="11"/>
        <v>7822.753268237012</v>
      </c>
      <c r="T34" s="279">
        <f t="shared" si="11"/>
        <v>3537.552911389864</v>
      </c>
      <c r="U34" s="279">
        <f t="shared" si="11"/>
        <v>2068.6567945132006</v>
      </c>
      <c r="V34" s="279">
        <f t="shared" si="11"/>
        <v>3909.850957042798</v>
      </c>
      <c r="W34" s="279">
        <f t="shared" si="11"/>
        <v>5410.466432780277</v>
      </c>
      <c r="X34" s="296">
        <f t="shared" si="11"/>
        <v>3858.291298345881</v>
      </c>
      <c r="Y34" s="278"/>
      <c r="Z34" s="278"/>
      <c r="AA34" s="278"/>
      <c r="AB34" s="278"/>
      <c r="AC34" s="278"/>
      <c r="AD34" s="278"/>
      <c r="AE34" s="278"/>
      <c r="AF34" s="278"/>
      <c r="AG34" s="278"/>
    </row>
    <row r="35" spans="1:33" s="128" customFormat="1" ht="15">
      <c r="A35" s="284"/>
      <c r="B35" s="88"/>
      <c r="C35" s="89" t="s">
        <v>79</v>
      </c>
      <c r="D35" s="279">
        <f aca="true" t="shared" si="12" ref="D35:L35">D8/D$27</f>
        <v>10826.303242980473</v>
      </c>
      <c r="E35" s="279">
        <f t="shared" si="12"/>
        <v>10542.335003267652</v>
      </c>
      <c r="F35" s="279">
        <f t="shared" si="12"/>
        <v>14606.791915289756</v>
      </c>
      <c r="G35" s="279">
        <f t="shared" si="12"/>
        <v>24679.347920557597</v>
      </c>
      <c r="H35" s="279">
        <f t="shared" si="12"/>
        <v>16644.70025295617</v>
      </c>
      <c r="I35" s="279">
        <f t="shared" si="12"/>
        <v>10440.939378510406</v>
      </c>
      <c r="J35" s="279">
        <f t="shared" si="12"/>
        <v>19239.41743757675</v>
      </c>
      <c r="K35" s="279">
        <f t="shared" si="12"/>
        <v>19750.891079687528</v>
      </c>
      <c r="L35" s="296">
        <f t="shared" si="12"/>
        <v>15918.918586750717</v>
      </c>
      <c r="M35" s="284"/>
      <c r="N35" s="88"/>
      <c r="O35" s="89" t="s">
        <v>79</v>
      </c>
      <c r="P35" s="279">
        <f aca="true" t="shared" si="13" ref="P35:P53">D35/12</f>
        <v>902.1919369150395</v>
      </c>
      <c r="Q35" s="279">
        <f aca="true" t="shared" si="14" ref="Q35:Q53">E35/12</f>
        <v>878.527916938971</v>
      </c>
      <c r="R35" s="279">
        <f aca="true" t="shared" si="15" ref="R35:R53">F35/12</f>
        <v>1217.2326596074797</v>
      </c>
      <c r="S35" s="279">
        <f aca="true" t="shared" si="16" ref="S35:S53">G35/12</f>
        <v>2056.612326713133</v>
      </c>
      <c r="T35" s="279">
        <f aca="true" t="shared" si="17" ref="T35:T53">H35/12</f>
        <v>1387.058354413014</v>
      </c>
      <c r="U35" s="279">
        <f aca="true" t="shared" si="18" ref="U35:U53">I35/12</f>
        <v>870.0782815425338</v>
      </c>
      <c r="V35" s="279">
        <f aca="true" t="shared" si="19" ref="V35:V53">J35/12</f>
        <v>1603.2847864647292</v>
      </c>
      <c r="W35" s="279">
        <f aca="true" t="shared" si="20" ref="W35:W53">K35/12</f>
        <v>1645.9075899739607</v>
      </c>
      <c r="X35" s="296">
        <f aca="true" t="shared" si="21" ref="X35:X53">L35/12</f>
        <v>1326.576548895893</v>
      </c>
      <c r="Y35" s="278"/>
      <c r="Z35" s="278"/>
      <c r="AA35" s="278"/>
      <c r="AB35" s="278"/>
      <c r="AC35" s="278"/>
      <c r="AD35" s="278"/>
      <c r="AE35" s="278"/>
      <c r="AF35" s="278"/>
      <c r="AG35" s="278"/>
    </row>
    <row r="36" spans="1:33" s="128" customFormat="1" ht="15">
      <c r="A36" s="284"/>
      <c r="B36" s="88"/>
      <c r="C36" s="89" t="s">
        <v>53</v>
      </c>
      <c r="D36" s="279">
        <f aca="true" t="shared" si="22" ref="D36:L36">D9/D$27</f>
        <v>4774.733360101791</v>
      </c>
      <c r="E36" s="279">
        <f t="shared" si="22"/>
        <v>7701.500106848469</v>
      </c>
      <c r="F36" s="279">
        <f t="shared" si="22"/>
        <v>1182.4991644304407</v>
      </c>
      <c r="G36" s="279">
        <f t="shared" si="22"/>
        <v>6648.291000787205</v>
      </c>
      <c r="H36" s="279">
        <f t="shared" si="22"/>
        <v>9042.909431479522</v>
      </c>
      <c r="I36" s="279">
        <f t="shared" si="22"/>
        <v>3248.20631770047</v>
      </c>
      <c r="J36" s="279">
        <f t="shared" si="22"/>
        <v>3247.4397619047622</v>
      </c>
      <c r="K36" s="279">
        <f t="shared" si="22"/>
        <v>3094.747024761532</v>
      </c>
      <c r="L36" s="296">
        <f t="shared" si="22"/>
        <v>4359.593920155051</v>
      </c>
      <c r="M36" s="284"/>
      <c r="N36" s="88"/>
      <c r="O36" s="89" t="s">
        <v>53</v>
      </c>
      <c r="P36" s="279">
        <f t="shared" si="13"/>
        <v>397.89444667514925</v>
      </c>
      <c r="Q36" s="279">
        <f t="shared" si="14"/>
        <v>641.7916755707057</v>
      </c>
      <c r="R36" s="279">
        <f t="shared" si="15"/>
        <v>98.54159703587005</v>
      </c>
      <c r="S36" s="279">
        <f t="shared" si="16"/>
        <v>554.0242500656004</v>
      </c>
      <c r="T36" s="279">
        <f t="shared" si="17"/>
        <v>753.5757859566269</v>
      </c>
      <c r="U36" s="279">
        <f t="shared" si="18"/>
        <v>270.6838598083725</v>
      </c>
      <c r="V36" s="279">
        <f t="shared" si="19"/>
        <v>270.6199801587302</v>
      </c>
      <c r="W36" s="279">
        <f t="shared" si="20"/>
        <v>257.89558539679433</v>
      </c>
      <c r="X36" s="296">
        <f t="shared" si="21"/>
        <v>363.2994933462542</v>
      </c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1:33" s="128" customFormat="1" ht="15">
      <c r="A37" s="284"/>
      <c r="B37" s="88"/>
      <c r="C37" s="89" t="s">
        <v>64</v>
      </c>
      <c r="D37" s="279">
        <f aca="true" t="shared" si="23" ref="D37:L37">D10/D$27</f>
        <v>2975.526397606451</v>
      </c>
      <c r="E37" s="279">
        <f t="shared" si="23"/>
        <v>2575.5314954175883</v>
      </c>
      <c r="F37" s="279">
        <f t="shared" si="23"/>
        <v>10106.014880638306</v>
      </c>
      <c r="G37" s="279">
        <f t="shared" si="23"/>
        <v>16913.975006015895</v>
      </c>
      <c r="H37" s="279">
        <f t="shared" si="23"/>
        <v>6361.796187782397</v>
      </c>
      <c r="I37" s="279">
        <f t="shared" si="23"/>
        <v>3516.2013055377756</v>
      </c>
      <c r="J37" s="279">
        <f t="shared" si="23"/>
        <v>10176.195517805978</v>
      </c>
      <c r="K37" s="279">
        <f t="shared" si="23"/>
        <v>10021.67479032075</v>
      </c>
      <c r="L37" s="296">
        <f t="shared" si="23"/>
        <v>8564.42646982236</v>
      </c>
      <c r="M37" s="284"/>
      <c r="N37" s="88"/>
      <c r="O37" s="89" t="s">
        <v>64</v>
      </c>
      <c r="P37" s="279">
        <f t="shared" si="13"/>
        <v>247.96053313387094</v>
      </c>
      <c r="Q37" s="279">
        <f t="shared" si="14"/>
        <v>214.62762461813236</v>
      </c>
      <c r="R37" s="279">
        <f t="shared" si="15"/>
        <v>842.1679067198588</v>
      </c>
      <c r="S37" s="279">
        <f t="shared" si="16"/>
        <v>1409.4979171679913</v>
      </c>
      <c r="T37" s="279">
        <f t="shared" si="17"/>
        <v>530.1496823151998</v>
      </c>
      <c r="U37" s="279">
        <f t="shared" si="18"/>
        <v>293.0167754614813</v>
      </c>
      <c r="V37" s="279">
        <f t="shared" si="19"/>
        <v>848.0162931504982</v>
      </c>
      <c r="W37" s="279">
        <f t="shared" si="20"/>
        <v>835.1395658600626</v>
      </c>
      <c r="X37" s="296">
        <f t="shared" si="21"/>
        <v>713.7022058185299</v>
      </c>
      <c r="Y37" s="278"/>
      <c r="Z37" s="278"/>
      <c r="AA37" s="278"/>
      <c r="AB37" s="278"/>
      <c r="AC37" s="278"/>
      <c r="AD37" s="278"/>
      <c r="AE37" s="278"/>
      <c r="AF37" s="278"/>
      <c r="AG37" s="278"/>
    </row>
    <row r="38" spans="1:33" s="128" customFormat="1" ht="15">
      <c r="A38" s="284"/>
      <c r="B38" s="88"/>
      <c r="C38" s="89" t="s">
        <v>82</v>
      </c>
      <c r="D38" s="279">
        <f aca="true" t="shared" si="24" ref="D38:L38">D11/D$27</f>
        <v>2260.075502861342</v>
      </c>
      <c r="E38" s="279">
        <f t="shared" si="24"/>
        <v>1496.305936457357</v>
      </c>
      <c r="F38" s="279">
        <f t="shared" si="24"/>
        <v>1979.2589971657726</v>
      </c>
      <c r="G38" s="279">
        <f t="shared" si="24"/>
        <v>4871.545526459941</v>
      </c>
      <c r="H38" s="279">
        <f t="shared" si="24"/>
        <v>3987.1906041206025</v>
      </c>
      <c r="I38" s="279">
        <f t="shared" si="24"/>
        <v>4917.453946981356</v>
      </c>
      <c r="J38" s="279">
        <f t="shared" si="24"/>
        <v>5264.548241233457</v>
      </c>
      <c r="K38" s="279">
        <f t="shared" si="24"/>
        <v>6539.433596777525</v>
      </c>
      <c r="L38" s="296">
        <f t="shared" si="24"/>
        <v>3431.6309965015885</v>
      </c>
      <c r="M38" s="284"/>
      <c r="N38" s="88"/>
      <c r="O38" s="89" t="s">
        <v>82</v>
      </c>
      <c r="P38" s="279">
        <f t="shared" si="13"/>
        <v>188.33962523844517</v>
      </c>
      <c r="Q38" s="279">
        <f t="shared" si="14"/>
        <v>124.6921613714464</v>
      </c>
      <c r="R38" s="279">
        <f t="shared" si="15"/>
        <v>164.93824976381438</v>
      </c>
      <c r="S38" s="279">
        <f t="shared" si="16"/>
        <v>405.9621272049951</v>
      </c>
      <c r="T38" s="279">
        <f t="shared" si="17"/>
        <v>332.2658836767169</v>
      </c>
      <c r="U38" s="279">
        <f t="shared" si="18"/>
        <v>409.78782891511304</v>
      </c>
      <c r="V38" s="279">
        <f t="shared" si="19"/>
        <v>438.7123534361214</v>
      </c>
      <c r="W38" s="279">
        <f t="shared" si="20"/>
        <v>544.9527997314605</v>
      </c>
      <c r="X38" s="296">
        <f t="shared" si="21"/>
        <v>285.9692497084657</v>
      </c>
      <c r="Y38" s="278"/>
      <c r="Z38" s="278"/>
      <c r="AA38" s="278"/>
      <c r="AB38" s="278"/>
      <c r="AC38" s="278"/>
      <c r="AD38" s="278"/>
      <c r="AE38" s="278"/>
      <c r="AF38" s="278"/>
      <c r="AG38" s="278"/>
    </row>
    <row r="39" spans="1:33" s="128" customFormat="1" ht="15">
      <c r="A39" s="284"/>
      <c r="B39" s="88" t="s">
        <v>54</v>
      </c>
      <c r="C39" s="92"/>
      <c r="D39" s="279">
        <f aca="true" t="shared" si="25" ref="D39:L39">D12/D$27</f>
        <v>31254.59082039526</v>
      </c>
      <c r="E39" s="279">
        <f t="shared" si="25"/>
        <v>99589.6955971878</v>
      </c>
      <c r="F39" s="279">
        <f t="shared" si="25"/>
        <v>67355.27838853822</v>
      </c>
      <c r="G39" s="279">
        <f t="shared" si="25"/>
        <v>122994.14010317711</v>
      </c>
      <c r="H39" s="279">
        <f t="shared" si="25"/>
        <v>54561.183657477224</v>
      </c>
      <c r="I39" s="279">
        <f t="shared" si="25"/>
        <v>51228.90223963119</v>
      </c>
      <c r="J39" s="279">
        <f t="shared" si="25"/>
        <v>93029.57529549312</v>
      </c>
      <c r="K39" s="279">
        <f t="shared" si="25"/>
        <v>127624.86490938831</v>
      </c>
      <c r="L39" s="296">
        <f t="shared" si="25"/>
        <v>83240.52369145105</v>
      </c>
      <c r="M39" s="284"/>
      <c r="N39" s="88" t="s">
        <v>54</v>
      </c>
      <c r="O39" s="92"/>
      <c r="P39" s="279">
        <f t="shared" si="13"/>
        <v>2604.549235032938</v>
      </c>
      <c r="Q39" s="279">
        <f t="shared" si="14"/>
        <v>8299.14129976565</v>
      </c>
      <c r="R39" s="279">
        <f t="shared" si="15"/>
        <v>5612.939865711519</v>
      </c>
      <c r="S39" s="279">
        <f t="shared" si="16"/>
        <v>10249.51167526476</v>
      </c>
      <c r="T39" s="279">
        <f t="shared" si="17"/>
        <v>4546.765304789768</v>
      </c>
      <c r="U39" s="279">
        <f t="shared" si="18"/>
        <v>4269.075186635932</v>
      </c>
      <c r="V39" s="279">
        <f t="shared" si="19"/>
        <v>7752.464607957761</v>
      </c>
      <c r="W39" s="279">
        <f t="shared" si="20"/>
        <v>10635.405409115692</v>
      </c>
      <c r="X39" s="296">
        <f t="shared" si="21"/>
        <v>6936.7103076209205</v>
      </c>
      <c r="Y39" s="278"/>
      <c r="Z39" s="278"/>
      <c r="AA39" s="278"/>
      <c r="AB39" s="278"/>
      <c r="AC39" s="278"/>
      <c r="AD39" s="278"/>
      <c r="AE39" s="278"/>
      <c r="AF39" s="278"/>
      <c r="AG39" s="278"/>
    </row>
    <row r="40" spans="1:33" s="128" customFormat="1" ht="15">
      <c r="A40" s="284"/>
      <c r="B40" s="88"/>
      <c r="C40" s="89" t="s">
        <v>84</v>
      </c>
      <c r="D40" s="279">
        <f aca="true" t="shared" si="26" ref="D40:L40">D13/D$27</f>
        <v>500.31413904542524</v>
      </c>
      <c r="E40" s="279">
        <f t="shared" si="26"/>
        <v>38125.016651163845</v>
      </c>
      <c r="F40" s="279">
        <f t="shared" si="26"/>
        <v>2989.5178850328653</v>
      </c>
      <c r="G40" s="279">
        <f t="shared" si="26"/>
        <v>11748.437637927136</v>
      </c>
      <c r="H40" s="279">
        <f t="shared" si="26"/>
        <v>2406.7974270272543</v>
      </c>
      <c r="I40" s="279">
        <f t="shared" si="26"/>
        <v>19305.600087100735</v>
      </c>
      <c r="J40" s="279">
        <f t="shared" si="26"/>
        <v>22734.849848205755</v>
      </c>
      <c r="K40" s="279">
        <f t="shared" si="26"/>
        <v>16374.111482894585</v>
      </c>
      <c r="L40" s="296">
        <f t="shared" si="26"/>
        <v>12932.305286449153</v>
      </c>
      <c r="M40" s="284"/>
      <c r="N40" s="88"/>
      <c r="O40" s="89" t="s">
        <v>84</v>
      </c>
      <c r="P40" s="279">
        <f t="shared" si="13"/>
        <v>41.6928449204521</v>
      </c>
      <c r="Q40" s="279">
        <f t="shared" si="14"/>
        <v>3177.0847209303206</v>
      </c>
      <c r="R40" s="279">
        <f t="shared" si="15"/>
        <v>249.12649041940543</v>
      </c>
      <c r="S40" s="279">
        <f t="shared" si="16"/>
        <v>979.0364698272614</v>
      </c>
      <c r="T40" s="279">
        <f t="shared" si="17"/>
        <v>200.5664522522712</v>
      </c>
      <c r="U40" s="279">
        <f t="shared" si="18"/>
        <v>1608.8000072583945</v>
      </c>
      <c r="V40" s="279">
        <f t="shared" si="19"/>
        <v>1894.5708206838128</v>
      </c>
      <c r="W40" s="279">
        <f t="shared" si="20"/>
        <v>1364.5092902412155</v>
      </c>
      <c r="X40" s="296">
        <f t="shared" si="21"/>
        <v>1077.6921072040961</v>
      </c>
      <c r="Y40" s="278"/>
      <c r="Z40" s="278"/>
      <c r="AA40" s="278"/>
      <c r="AB40" s="278"/>
      <c r="AC40" s="278"/>
      <c r="AD40" s="278"/>
      <c r="AE40" s="278"/>
      <c r="AF40" s="278"/>
      <c r="AG40" s="278"/>
    </row>
    <row r="41" spans="1:33" s="128" customFormat="1" ht="15">
      <c r="A41" s="284"/>
      <c r="B41" s="88"/>
      <c r="C41" s="89" t="s">
        <v>55</v>
      </c>
      <c r="D41" s="279">
        <f aca="true" t="shared" si="27" ref="D41:L41">D14/D$27</f>
        <v>12631.708664337428</v>
      </c>
      <c r="E41" s="279">
        <f t="shared" si="27"/>
        <v>25568.3598268762</v>
      </c>
      <c r="F41" s="279">
        <f t="shared" si="27"/>
        <v>29757.548422706994</v>
      </c>
      <c r="G41" s="279">
        <f t="shared" si="27"/>
        <v>49740.32098497508</v>
      </c>
      <c r="H41" s="279">
        <f t="shared" si="27"/>
        <v>19292.65076232336</v>
      </c>
      <c r="I41" s="279">
        <f t="shared" si="27"/>
        <v>11267.49011877815</v>
      </c>
      <c r="J41" s="279">
        <f t="shared" si="27"/>
        <v>32255.07453254197</v>
      </c>
      <c r="K41" s="279">
        <f t="shared" si="27"/>
        <v>38631.7975462918</v>
      </c>
      <c r="L41" s="296">
        <f t="shared" si="27"/>
        <v>29618.70997819348</v>
      </c>
      <c r="M41" s="284"/>
      <c r="N41" s="88"/>
      <c r="O41" s="89" t="s">
        <v>55</v>
      </c>
      <c r="P41" s="279">
        <f t="shared" si="13"/>
        <v>1052.6423886947857</v>
      </c>
      <c r="Q41" s="279">
        <f t="shared" si="14"/>
        <v>2130.6966522396833</v>
      </c>
      <c r="R41" s="279">
        <f t="shared" si="15"/>
        <v>2479.7957018922493</v>
      </c>
      <c r="S41" s="279">
        <f t="shared" si="16"/>
        <v>4145.026748747923</v>
      </c>
      <c r="T41" s="279">
        <f t="shared" si="17"/>
        <v>1607.72089686028</v>
      </c>
      <c r="U41" s="279">
        <f t="shared" si="18"/>
        <v>938.9575098981792</v>
      </c>
      <c r="V41" s="279">
        <f t="shared" si="19"/>
        <v>2687.922877711831</v>
      </c>
      <c r="W41" s="279">
        <f t="shared" si="20"/>
        <v>3219.316462190983</v>
      </c>
      <c r="X41" s="296">
        <f t="shared" si="21"/>
        <v>2468.2258315161234</v>
      </c>
      <c r="Y41" s="278"/>
      <c r="Z41" s="278"/>
      <c r="AA41" s="278"/>
      <c r="AB41" s="278"/>
      <c r="AC41" s="278"/>
      <c r="AD41" s="278"/>
      <c r="AE41" s="278"/>
      <c r="AF41" s="278"/>
      <c r="AG41" s="278"/>
    </row>
    <row r="42" spans="1:33" s="128" customFormat="1" ht="15">
      <c r="A42" s="284"/>
      <c r="B42" s="88"/>
      <c r="C42" s="89" t="s">
        <v>56</v>
      </c>
      <c r="D42" s="279">
        <f aca="true" t="shared" si="28" ref="D42:L42">D15/D$27</f>
        <v>13328.688052273777</v>
      </c>
      <c r="E42" s="279">
        <f t="shared" si="28"/>
        <v>21948.125004555703</v>
      </c>
      <c r="F42" s="279">
        <f t="shared" si="28"/>
        <v>23889.915663329924</v>
      </c>
      <c r="G42" s="279">
        <f t="shared" si="28"/>
        <v>35797.61371049392</v>
      </c>
      <c r="H42" s="279">
        <f t="shared" si="28"/>
        <v>23381.213738944432</v>
      </c>
      <c r="I42" s="279">
        <f t="shared" si="28"/>
        <v>14618.871166561456</v>
      </c>
      <c r="J42" s="279">
        <f t="shared" si="28"/>
        <v>24467.012172909</v>
      </c>
      <c r="K42" s="279">
        <f t="shared" si="28"/>
        <v>46711.81102435369</v>
      </c>
      <c r="L42" s="296">
        <f t="shared" si="28"/>
        <v>26351.289007058545</v>
      </c>
      <c r="M42" s="284"/>
      <c r="N42" s="88"/>
      <c r="O42" s="89" t="s">
        <v>56</v>
      </c>
      <c r="P42" s="279">
        <f t="shared" si="13"/>
        <v>1110.724004356148</v>
      </c>
      <c r="Q42" s="279">
        <f t="shared" si="14"/>
        <v>1829.0104170463085</v>
      </c>
      <c r="R42" s="279">
        <f t="shared" si="15"/>
        <v>1990.8263052774937</v>
      </c>
      <c r="S42" s="279">
        <f t="shared" si="16"/>
        <v>2983.134475874493</v>
      </c>
      <c r="T42" s="279">
        <f t="shared" si="17"/>
        <v>1948.4344782453693</v>
      </c>
      <c r="U42" s="279">
        <f t="shared" si="18"/>
        <v>1218.2392638801214</v>
      </c>
      <c r="V42" s="279">
        <f t="shared" si="19"/>
        <v>2038.91768107575</v>
      </c>
      <c r="W42" s="279">
        <f t="shared" si="20"/>
        <v>3892.6509186961407</v>
      </c>
      <c r="X42" s="296">
        <f t="shared" si="21"/>
        <v>2195.9407505882123</v>
      </c>
      <c r="Y42" s="278"/>
      <c r="Z42" s="278"/>
      <c r="AA42" s="278"/>
      <c r="AB42" s="278"/>
      <c r="AC42" s="278"/>
      <c r="AD42" s="278"/>
      <c r="AE42" s="278"/>
      <c r="AF42" s="278"/>
      <c r="AG42" s="278"/>
    </row>
    <row r="43" spans="1:33" s="128" customFormat="1" ht="15">
      <c r="A43" s="284"/>
      <c r="B43" s="88"/>
      <c r="C43" s="89" t="s">
        <v>57</v>
      </c>
      <c r="D43" s="279">
        <f aca="true" t="shared" si="29" ref="D43:L43">D16/D$27</f>
        <v>4406.159813664089</v>
      </c>
      <c r="E43" s="279">
        <f t="shared" si="29"/>
        <v>12461.424858630677</v>
      </c>
      <c r="F43" s="279">
        <f t="shared" si="29"/>
        <v>10603.699158792451</v>
      </c>
      <c r="G43" s="279">
        <f t="shared" si="29"/>
        <v>25536.443646982592</v>
      </c>
      <c r="H43" s="279">
        <f t="shared" si="29"/>
        <v>9341.20417756952</v>
      </c>
      <c r="I43" s="279">
        <f t="shared" si="29"/>
        <v>5496.252846615791</v>
      </c>
      <c r="J43" s="279">
        <f t="shared" si="29"/>
        <v>13302.539986890268</v>
      </c>
      <c r="K43" s="279">
        <f t="shared" si="29"/>
        <v>25608.588805009495</v>
      </c>
      <c r="L43" s="296">
        <f t="shared" si="29"/>
        <v>13928.250988645614</v>
      </c>
      <c r="M43" s="284"/>
      <c r="N43" s="88"/>
      <c r="O43" s="89" t="s">
        <v>57</v>
      </c>
      <c r="P43" s="279">
        <f t="shared" si="13"/>
        <v>367.1799844720074</v>
      </c>
      <c r="Q43" s="279">
        <f t="shared" si="14"/>
        <v>1038.4520715525564</v>
      </c>
      <c r="R43" s="279">
        <f t="shared" si="15"/>
        <v>883.6415965660376</v>
      </c>
      <c r="S43" s="279">
        <f t="shared" si="16"/>
        <v>2128.0369705818825</v>
      </c>
      <c r="T43" s="279">
        <f t="shared" si="17"/>
        <v>778.4336814641266</v>
      </c>
      <c r="U43" s="279">
        <f t="shared" si="18"/>
        <v>458.0210705513159</v>
      </c>
      <c r="V43" s="279">
        <f t="shared" si="19"/>
        <v>1108.5449989075223</v>
      </c>
      <c r="W43" s="279">
        <f t="shared" si="20"/>
        <v>2134.0490670841245</v>
      </c>
      <c r="X43" s="296">
        <f t="shared" si="21"/>
        <v>1160.6875823871344</v>
      </c>
      <c r="Y43" s="278"/>
      <c r="Z43" s="278"/>
      <c r="AA43" s="278"/>
      <c r="AB43" s="278"/>
      <c r="AC43" s="278"/>
      <c r="AD43" s="278"/>
      <c r="AE43" s="278"/>
      <c r="AF43" s="278"/>
      <c r="AG43" s="278"/>
    </row>
    <row r="44" spans="1:33" s="128" customFormat="1" ht="15">
      <c r="A44" s="284"/>
      <c r="B44" s="88" t="s">
        <v>58</v>
      </c>
      <c r="C44" s="92"/>
      <c r="D44" s="279">
        <f aca="true" t="shared" si="30" ref="D44:L44">D17/D$27</f>
        <v>16383.554633372934</v>
      </c>
      <c r="E44" s="279">
        <f t="shared" si="30"/>
        <v>14114.432314569833</v>
      </c>
      <c r="F44" s="279">
        <f t="shared" si="30"/>
        <v>17530.627323935114</v>
      </c>
      <c r="G44" s="279">
        <f t="shared" si="30"/>
        <v>35642.282472489016</v>
      </c>
      <c r="H44" s="279">
        <f t="shared" si="30"/>
        <v>25585.33746084364</v>
      </c>
      <c r="I44" s="279">
        <f t="shared" si="30"/>
        <v>35010.776162068185</v>
      </c>
      <c r="J44" s="279">
        <f t="shared" si="30"/>
        <v>41289.5976667867</v>
      </c>
      <c r="K44" s="279">
        <f t="shared" si="30"/>
        <v>33408.73525375836</v>
      </c>
      <c r="L44" s="296">
        <f t="shared" si="30"/>
        <v>24611.740889850516</v>
      </c>
      <c r="M44" s="284"/>
      <c r="N44" s="88" t="s">
        <v>58</v>
      </c>
      <c r="O44" s="92"/>
      <c r="P44" s="279">
        <f t="shared" si="13"/>
        <v>1365.2962194477445</v>
      </c>
      <c r="Q44" s="279">
        <f t="shared" si="14"/>
        <v>1176.2026928808193</v>
      </c>
      <c r="R44" s="279">
        <f t="shared" si="15"/>
        <v>1460.885610327926</v>
      </c>
      <c r="S44" s="279">
        <f t="shared" si="16"/>
        <v>2970.1902060407515</v>
      </c>
      <c r="T44" s="279">
        <f t="shared" si="17"/>
        <v>2132.1114550703032</v>
      </c>
      <c r="U44" s="279">
        <f t="shared" si="18"/>
        <v>2917.5646801723487</v>
      </c>
      <c r="V44" s="279">
        <f t="shared" si="19"/>
        <v>3440.7998055655585</v>
      </c>
      <c r="W44" s="279">
        <f t="shared" si="20"/>
        <v>2784.0612711465296</v>
      </c>
      <c r="X44" s="296">
        <f t="shared" si="21"/>
        <v>2050.978407487543</v>
      </c>
      <c r="Y44" s="278"/>
      <c r="Z44" s="278"/>
      <c r="AA44" s="278"/>
      <c r="AB44" s="278"/>
      <c r="AC44" s="278"/>
      <c r="AD44" s="278"/>
      <c r="AE44" s="278"/>
      <c r="AF44" s="278"/>
      <c r="AG44" s="278"/>
    </row>
    <row r="45" spans="1:33" s="128" customFormat="1" ht="15">
      <c r="A45" s="284"/>
      <c r="B45" s="88"/>
      <c r="C45" s="89" t="s">
        <v>59</v>
      </c>
      <c r="D45" s="279">
        <f aca="true" t="shared" si="31" ref="D45:L45">D18/D$27</f>
        <v>5245.87133581406</v>
      </c>
      <c r="E45" s="279">
        <f t="shared" si="31"/>
        <v>4078.0061865215753</v>
      </c>
      <c r="F45" s="279">
        <f t="shared" si="31"/>
        <v>2927.3430643818224</v>
      </c>
      <c r="G45" s="279">
        <f t="shared" si="31"/>
        <v>4135.558299062912</v>
      </c>
      <c r="H45" s="279">
        <f t="shared" si="31"/>
        <v>6575.977840068317</v>
      </c>
      <c r="I45" s="279">
        <f t="shared" si="31"/>
        <v>4967.613088289355</v>
      </c>
      <c r="J45" s="279">
        <f t="shared" si="31"/>
        <v>10830.943618308087</v>
      </c>
      <c r="K45" s="279">
        <f t="shared" si="31"/>
        <v>5637.632457913179</v>
      </c>
      <c r="L45" s="296">
        <f t="shared" si="31"/>
        <v>4827.492382906752</v>
      </c>
      <c r="M45" s="284"/>
      <c r="N45" s="88"/>
      <c r="O45" s="89" t="s">
        <v>59</v>
      </c>
      <c r="P45" s="279">
        <f t="shared" si="13"/>
        <v>437.1559446511717</v>
      </c>
      <c r="Q45" s="279">
        <f t="shared" si="14"/>
        <v>339.83384887679796</v>
      </c>
      <c r="R45" s="279">
        <f t="shared" si="15"/>
        <v>243.94525536515187</v>
      </c>
      <c r="S45" s="279">
        <f t="shared" si="16"/>
        <v>344.62985825524265</v>
      </c>
      <c r="T45" s="279">
        <f t="shared" si="17"/>
        <v>547.9981533390264</v>
      </c>
      <c r="U45" s="279">
        <f t="shared" si="18"/>
        <v>413.96775735744626</v>
      </c>
      <c r="V45" s="279">
        <f t="shared" si="19"/>
        <v>902.5786348590073</v>
      </c>
      <c r="W45" s="279">
        <f t="shared" si="20"/>
        <v>469.80270482609825</v>
      </c>
      <c r="X45" s="296">
        <f t="shared" si="21"/>
        <v>402.291031908896</v>
      </c>
      <c r="Y45" s="278"/>
      <c r="Z45" s="278"/>
      <c r="AA45" s="278"/>
      <c r="AB45" s="278"/>
      <c r="AC45" s="278"/>
      <c r="AD45" s="278"/>
      <c r="AE45" s="278"/>
      <c r="AF45" s="278"/>
      <c r="AG45" s="278"/>
    </row>
    <row r="46" spans="1:33" s="128" customFormat="1" ht="15">
      <c r="A46" s="284"/>
      <c r="B46" s="88"/>
      <c r="C46" s="89" t="s">
        <v>63</v>
      </c>
      <c r="D46" s="279">
        <f aca="true" t="shared" si="32" ref="D46:L46">D19/D$27</f>
        <v>6613.1875388388935</v>
      </c>
      <c r="E46" s="279">
        <f t="shared" si="32"/>
        <v>4640.939660080601</v>
      </c>
      <c r="F46" s="279">
        <f t="shared" si="32"/>
        <v>8938.175566204098</v>
      </c>
      <c r="G46" s="279">
        <f t="shared" si="32"/>
        <v>13827.79973431228</v>
      </c>
      <c r="H46" s="279">
        <f t="shared" si="32"/>
        <v>11773.956851926006</v>
      </c>
      <c r="I46" s="279">
        <f t="shared" si="32"/>
        <v>10319.63760135026</v>
      </c>
      <c r="J46" s="279">
        <f t="shared" si="32"/>
        <v>19629.528376591625</v>
      </c>
      <c r="K46" s="279">
        <f t="shared" si="32"/>
        <v>16445.554008435727</v>
      </c>
      <c r="L46" s="296">
        <f t="shared" si="32"/>
        <v>10730.570401372064</v>
      </c>
      <c r="M46" s="284"/>
      <c r="N46" s="88"/>
      <c r="O46" s="89" t="s">
        <v>63</v>
      </c>
      <c r="P46" s="279">
        <f t="shared" si="13"/>
        <v>551.0989615699078</v>
      </c>
      <c r="Q46" s="279">
        <f t="shared" si="14"/>
        <v>386.7449716733834</v>
      </c>
      <c r="R46" s="279">
        <f t="shared" si="15"/>
        <v>744.8479638503414</v>
      </c>
      <c r="S46" s="279">
        <f t="shared" si="16"/>
        <v>1152.3166445260233</v>
      </c>
      <c r="T46" s="279">
        <f t="shared" si="17"/>
        <v>981.1630709938339</v>
      </c>
      <c r="U46" s="279">
        <f t="shared" si="18"/>
        <v>859.9698001125216</v>
      </c>
      <c r="V46" s="279">
        <f t="shared" si="19"/>
        <v>1635.7940313826355</v>
      </c>
      <c r="W46" s="279">
        <f t="shared" si="20"/>
        <v>1370.4628340363106</v>
      </c>
      <c r="X46" s="296">
        <f t="shared" si="21"/>
        <v>894.2142001143387</v>
      </c>
      <c r="Y46" s="278"/>
      <c r="Z46" s="278"/>
      <c r="AA46" s="278"/>
      <c r="AB46" s="278"/>
      <c r="AC46" s="278"/>
      <c r="AD46" s="278"/>
      <c r="AE46" s="278"/>
      <c r="AF46" s="278"/>
      <c r="AG46" s="278"/>
    </row>
    <row r="47" spans="1:33" s="128" customFormat="1" ht="15">
      <c r="A47" s="284"/>
      <c r="B47" s="88"/>
      <c r="C47" s="89" t="s">
        <v>60</v>
      </c>
      <c r="D47" s="279">
        <f aca="true" t="shared" si="33" ref="D47:L47">D20/D$27</f>
        <v>656.5269153977202</v>
      </c>
      <c r="E47" s="279">
        <f t="shared" si="33"/>
        <v>527.3409979193817</v>
      </c>
      <c r="F47" s="279">
        <f t="shared" si="33"/>
        <v>2177.672472820811</v>
      </c>
      <c r="G47" s="279">
        <f t="shared" si="33"/>
        <v>7834.087181339194</v>
      </c>
      <c r="H47" s="279">
        <f t="shared" si="33"/>
        <v>2107.4402341466784</v>
      </c>
      <c r="I47" s="279">
        <f t="shared" si="33"/>
        <v>10424.402596946564</v>
      </c>
      <c r="J47" s="279">
        <f t="shared" si="33"/>
        <v>2599.6413926811297</v>
      </c>
      <c r="K47" s="279">
        <f t="shared" si="33"/>
        <v>2827.0353000425357</v>
      </c>
      <c r="L47" s="296">
        <f t="shared" si="33"/>
        <v>3062.890049243895</v>
      </c>
      <c r="M47" s="284"/>
      <c r="N47" s="88"/>
      <c r="O47" s="89" t="s">
        <v>60</v>
      </c>
      <c r="P47" s="279">
        <f t="shared" si="13"/>
        <v>54.710576283143354</v>
      </c>
      <c r="Q47" s="279">
        <f t="shared" si="14"/>
        <v>43.945083159948474</v>
      </c>
      <c r="R47" s="279">
        <f t="shared" si="15"/>
        <v>181.47270606840092</v>
      </c>
      <c r="S47" s="279">
        <f t="shared" si="16"/>
        <v>652.8405984449329</v>
      </c>
      <c r="T47" s="279">
        <f t="shared" si="17"/>
        <v>175.6200195122232</v>
      </c>
      <c r="U47" s="279">
        <f t="shared" si="18"/>
        <v>868.7002164122136</v>
      </c>
      <c r="V47" s="279">
        <f t="shared" si="19"/>
        <v>216.63678272342747</v>
      </c>
      <c r="W47" s="279">
        <f t="shared" si="20"/>
        <v>235.58627500354464</v>
      </c>
      <c r="X47" s="296">
        <f t="shared" si="21"/>
        <v>255.24083743699126</v>
      </c>
      <c r="Y47" s="278"/>
      <c r="Z47" s="278"/>
      <c r="AA47" s="278"/>
      <c r="AB47" s="278"/>
      <c r="AC47" s="278"/>
      <c r="AD47" s="278"/>
      <c r="AE47" s="278"/>
      <c r="AF47" s="278"/>
      <c r="AG47" s="278"/>
    </row>
    <row r="48" spans="1:33" s="128" customFormat="1" ht="15">
      <c r="A48" s="284"/>
      <c r="B48" s="88"/>
      <c r="C48" s="89" t="s">
        <v>61</v>
      </c>
      <c r="D48" s="279">
        <f aca="true" t="shared" si="34" ref="D48:L48">D21/D$27</f>
        <v>665.7043770848956</v>
      </c>
      <c r="E48" s="279">
        <f t="shared" si="34"/>
        <v>816.6183990878357</v>
      </c>
      <c r="F48" s="279">
        <f t="shared" si="34"/>
        <v>538.9204475215585</v>
      </c>
      <c r="G48" s="279">
        <f t="shared" si="34"/>
        <v>745.682260167006</v>
      </c>
      <c r="H48" s="279">
        <f t="shared" si="34"/>
        <v>1048.1129053457269</v>
      </c>
      <c r="I48" s="279">
        <f t="shared" si="34"/>
        <v>1465.720681413925</v>
      </c>
      <c r="J48" s="279">
        <f t="shared" si="34"/>
        <v>870.9836405034794</v>
      </c>
      <c r="K48" s="279">
        <f t="shared" si="34"/>
        <v>712.5257341260132</v>
      </c>
      <c r="L48" s="296">
        <f t="shared" si="34"/>
        <v>750.3644275300069</v>
      </c>
      <c r="M48" s="284"/>
      <c r="N48" s="88"/>
      <c r="O48" s="89" t="s">
        <v>61</v>
      </c>
      <c r="P48" s="279">
        <f t="shared" si="13"/>
        <v>55.47536475707463</v>
      </c>
      <c r="Q48" s="279">
        <f t="shared" si="14"/>
        <v>68.05153325731963</v>
      </c>
      <c r="R48" s="279">
        <f t="shared" si="15"/>
        <v>44.910037293463205</v>
      </c>
      <c r="S48" s="279">
        <f t="shared" si="16"/>
        <v>62.1401883472505</v>
      </c>
      <c r="T48" s="279">
        <f t="shared" si="17"/>
        <v>87.34274211214391</v>
      </c>
      <c r="U48" s="279">
        <f t="shared" si="18"/>
        <v>122.14339011782708</v>
      </c>
      <c r="V48" s="279">
        <f t="shared" si="19"/>
        <v>72.58197004195661</v>
      </c>
      <c r="W48" s="279">
        <f t="shared" si="20"/>
        <v>59.3771445105011</v>
      </c>
      <c r="X48" s="296">
        <f t="shared" si="21"/>
        <v>62.530368960833904</v>
      </c>
      <c r="Y48" s="278"/>
      <c r="Z48" s="278"/>
      <c r="AA48" s="278"/>
      <c r="AB48" s="278"/>
      <c r="AC48" s="278"/>
      <c r="AD48" s="278"/>
      <c r="AE48" s="278"/>
      <c r="AF48" s="278"/>
      <c r="AG48" s="278"/>
    </row>
    <row r="49" spans="1:33" s="128" customFormat="1" ht="15">
      <c r="A49" s="284"/>
      <c r="B49" s="88"/>
      <c r="C49" s="89" t="s">
        <v>76</v>
      </c>
      <c r="D49" s="279">
        <f aca="true" t="shared" si="35" ref="D49:L49">D22/D$27</f>
        <v>1602.9957602066365</v>
      </c>
      <c r="E49" s="279">
        <f t="shared" si="35"/>
        <v>1831.7697003339365</v>
      </c>
      <c r="F49" s="279">
        <f t="shared" si="35"/>
        <v>1467.6391184119277</v>
      </c>
      <c r="G49" s="279">
        <f t="shared" si="35"/>
        <v>4007.345320591035</v>
      </c>
      <c r="H49" s="279">
        <f t="shared" si="35"/>
        <v>1798.3724153107576</v>
      </c>
      <c r="I49" s="279">
        <f t="shared" si="35"/>
        <v>1958.193956607115</v>
      </c>
      <c r="J49" s="279">
        <f t="shared" si="35"/>
        <v>3247.954367580843</v>
      </c>
      <c r="K49" s="279">
        <f t="shared" si="35"/>
        <v>2831.503167476926</v>
      </c>
      <c r="L49" s="296">
        <f t="shared" si="35"/>
        <v>2242.4886846878744</v>
      </c>
      <c r="M49" s="284"/>
      <c r="N49" s="88"/>
      <c r="O49" s="89" t="s">
        <v>76</v>
      </c>
      <c r="P49" s="279">
        <f t="shared" si="13"/>
        <v>133.5829800172197</v>
      </c>
      <c r="Q49" s="279">
        <f t="shared" si="14"/>
        <v>152.64747502782805</v>
      </c>
      <c r="R49" s="279">
        <f t="shared" si="15"/>
        <v>122.30325986766064</v>
      </c>
      <c r="S49" s="279">
        <f t="shared" si="16"/>
        <v>333.94544338258623</v>
      </c>
      <c r="T49" s="279">
        <f t="shared" si="17"/>
        <v>149.86436794256312</v>
      </c>
      <c r="U49" s="279">
        <f t="shared" si="18"/>
        <v>163.18282971725958</v>
      </c>
      <c r="V49" s="279">
        <f t="shared" si="19"/>
        <v>270.66286396507024</v>
      </c>
      <c r="W49" s="279">
        <f t="shared" si="20"/>
        <v>235.95859728974384</v>
      </c>
      <c r="X49" s="296">
        <f t="shared" si="21"/>
        <v>186.87405705732286</v>
      </c>
      <c r="Y49" s="278"/>
      <c r="Z49" s="278"/>
      <c r="AA49" s="278"/>
      <c r="AB49" s="278"/>
      <c r="AC49" s="278"/>
      <c r="AD49" s="278"/>
      <c r="AE49" s="278"/>
      <c r="AF49" s="278"/>
      <c r="AG49" s="278"/>
    </row>
    <row r="50" spans="1:33" s="128" customFormat="1" ht="15">
      <c r="A50" s="284"/>
      <c r="B50" s="88" t="s">
        <v>62</v>
      </c>
      <c r="C50" s="92"/>
      <c r="D50" s="279">
        <f aca="true" t="shared" si="36" ref="D50:L50">D23/D$27</f>
        <v>33809.89506567208</v>
      </c>
      <c r="E50" s="279">
        <f t="shared" si="36"/>
        <v>21237.355704788613</v>
      </c>
      <c r="F50" s="279">
        <f t="shared" si="36"/>
        <v>34776.1047847986</v>
      </c>
      <c r="G50" s="279">
        <f t="shared" si="36"/>
        <v>71734.5900680114</v>
      </c>
      <c r="H50" s="279">
        <f t="shared" si="36"/>
        <v>49279.392658635625</v>
      </c>
      <c r="I50" s="279">
        <f t="shared" si="36"/>
        <v>38508.723698862224</v>
      </c>
      <c r="J50" s="279">
        <f t="shared" si="36"/>
        <v>86087.11108534735</v>
      </c>
      <c r="K50" s="279">
        <f t="shared" si="36"/>
        <v>96506.79873197332</v>
      </c>
      <c r="L50" s="296">
        <f t="shared" si="36"/>
        <v>50460.14515167357</v>
      </c>
      <c r="M50" s="284"/>
      <c r="N50" s="88" t="s">
        <v>62</v>
      </c>
      <c r="O50" s="92"/>
      <c r="P50" s="279">
        <f t="shared" si="13"/>
        <v>2817.491255472673</v>
      </c>
      <c r="Q50" s="279">
        <f t="shared" si="14"/>
        <v>1769.7796420657178</v>
      </c>
      <c r="R50" s="279">
        <f t="shared" si="15"/>
        <v>2898.00873206655</v>
      </c>
      <c r="S50" s="279">
        <f t="shared" si="16"/>
        <v>5977.882505667617</v>
      </c>
      <c r="T50" s="279">
        <f t="shared" si="17"/>
        <v>4106.616054886302</v>
      </c>
      <c r="U50" s="279">
        <f t="shared" si="18"/>
        <v>3209.0603082385187</v>
      </c>
      <c r="V50" s="279">
        <f t="shared" si="19"/>
        <v>7173.925923778946</v>
      </c>
      <c r="W50" s="279">
        <f t="shared" si="20"/>
        <v>8042.233227664444</v>
      </c>
      <c r="X50" s="296">
        <f t="shared" si="21"/>
        <v>4205.012095972797</v>
      </c>
      <c r="Y50" s="278"/>
      <c r="Z50" s="278"/>
      <c r="AA50" s="278"/>
      <c r="AB50" s="278"/>
      <c r="AC50" s="278"/>
      <c r="AD50" s="278"/>
      <c r="AE50" s="278"/>
      <c r="AF50" s="278"/>
      <c r="AG50" s="278"/>
    </row>
    <row r="51" spans="1:33" s="128" customFormat="1" ht="15">
      <c r="A51" s="284"/>
      <c r="B51" s="88"/>
      <c r="C51" s="89" t="s">
        <v>75</v>
      </c>
      <c r="D51" s="279">
        <f aca="true" t="shared" si="37" ref="D51:L51">D24/D$27</f>
        <v>1665.0656141781753</v>
      </c>
      <c r="E51" s="279">
        <f t="shared" si="37"/>
        <v>1709.3088705347757</v>
      </c>
      <c r="F51" s="279">
        <f t="shared" si="37"/>
        <v>1560.5381621314</v>
      </c>
      <c r="G51" s="279">
        <f t="shared" si="37"/>
        <v>6162.190374764276</v>
      </c>
      <c r="H51" s="279">
        <f t="shared" si="37"/>
        <v>1779.046442541098</v>
      </c>
      <c r="I51" s="279">
        <f t="shared" si="37"/>
        <v>1233.2637221805176</v>
      </c>
      <c r="J51" s="279">
        <f t="shared" si="37"/>
        <v>4094.340130181472</v>
      </c>
      <c r="K51" s="279">
        <f t="shared" si="37"/>
        <v>3746.910070589281</v>
      </c>
      <c r="L51" s="296">
        <f t="shared" si="37"/>
        <v>2700.4749457463213</v>
      </c>
      <c r="M51" s="284"/>
      <c r="N51" s="88"/>
      <c r="O51" s="89" t="s">
        <v>75</v>
      </c>
      <c r="P51" s="279">
        <f t="shared" si="13"/>
        <v>138.75546784818127</v>
      </c>
      <c r="Q51" s="279">
        <f t="shared" si="14"/>
        <v>142.44240587789798</v>
      </c>
      <c r="R51" s="279">
        <f t="shared" si="15"/>
        <v>130.04484684428334</v>
      </c>
      <c r="S51" s="279">
        <f t="shared" si="16"/>
        <v>513.5158645636897</v>
      </c>
      <c r="T51" s="279">
        <f t="shared" si="17"/>
        <v>148.25387021175817</v>
      </c>
      <c r="U51" s="279">
        <f t="shared" si="18"/>
        <v>102.77197684837647</v>
      </c>
      <c r="V51" s="279">
        <f t="shared" si="19"/>
        <v>341.195010848456</v>
      </c>
      <c r="W51" s="279">
        <f t="shared" si="20"/>
        <v>312.24250588244007</v>
      </c>
      <c r="X51" s="296">
        <f t="shared" si="21"/>
        <v>225.03957881219344</v>
      </c>
      <c r="Y51" s="278"/>
      <c r="Z51" s="278"/>
      <c r="AA51" s="278"/>
      <c r="AB51" s="278"/>
      <c r="AC51" s="278"/>
      <c r="AD51" s="278"/>
      <c r="AE51" s="278"/>
      <c r="AF51" s="278"/>
      <c r="AG51" s="278"/>
    </row>
    <row r="52" spans="1:33" s="128" customFormat="1" ht="15">
      <c r="A52" s="284"/>
      <c r="B52" s="88" t="s">
        <v>66</v>
      </c>
      <c r="C52" s="89"/>
      <c r="D52" s="279">
        <f aca="true" t="shared" si="38" ref="D52:L52">D25/D$27</f>
        <v>21754.437676036134</v>
      </c>
      <c r="E52" s="279">
        <f t="shared" si="38"/>
        <v>1789.641106096825</v>
      </c>
      <c r="F52" s="279">
        <f t="shared" si="38"/>
        <v>11353.94434746822</v>
      </c>
      <c r="G52" s="279">
        <f t="shared" si="38"/>
        <v>12524.952539209673</v>
      </c>
      <c r="H52" s="279">
        <f t="shared" si="38"/>
        <v>14097.968796613484</v>
      </c>
      <c r="I52" s="279">
        <f t="shared" si="38"/>
        <v>35748.099888591954</v>
      </c>
      <c r="J52" s="279">
        <f t="shared" si="38"/>
        <v>20727.93080727182</v>
      </c>
      <c r="K52" s="279">
        <f t="shared" si="38"/>
        <v>19624.54866787281</v>
      </c>
      <c r="L52" s="296">
        <f t="shared" si="38"/>
        <v>14403.949318539195</v>
      </c>
      <c r="M52" s="284"/>
      <c r="N52" s="88" t="s">
        <v>66</v>
      </c>
      <c r="O52" s="89"/>
      <c r="P52" s="279">
        <f t="shared" si="13"/>
        <v>1812.8698063363445</v>
      </c>
      <c r="Q52" s="279">
        <f t="shared" si="14"/>
        <v>149.1367588414021</v>
      </c>
      <c r="R52" s="279">
        <f t="shared" si="15"/>
        <v>946.162028955685</v>
      </c>
      <c r="S52" s="279">
        <f t="shared" si="16"/>
        <v>1043.7460449341395</v>
      </c>
      <c r="T52" s="279">
        <f t="shared" si="17"/>
        <v>1174.8307330511236</v>
      </c>
      <c r="U52" s="279">
        <f t="shared" si="18"/>
        <v>2979.0083240493295</v>
      </c>
      <c r="V52" s="279">
        <f t="shared" si="19"/>
        <v>1727.3275672726515</v>
      </c>
      <c r="W52" s="279">
        <f t="shared" si="20"/>
        <v>1635.3790556560673</v>
      </c>
      <c r="X52" s="296">
        <f t="shared" si="21"/>
        <v>1200.3291098782663</v>
      </c>
      <c r="Y52" s="278"/>
      <c r="Z52" s="278"/>
      <c r="AA52" s="278"/>
      <c r="AB52" s="278"/>
      <c r="AC52" s="278"/>
      <c r="AD52" s="278"/>
      <c r="AE52" s="278"/>
      <c r="AF52" s="278"/>
      <c r="AG52" s="278"/>
    </row>
    <row r="53" spans="1:33" s="128" customFormat="1" ht="15">
      <c r="A53" s="284"/>
      <c r="B53" s="231" t="s">
        <v>50</v>
      </c>
      <c r="C53" s="232"/>
      <c r="D53" s="232">
        <f aca="true" t="shared" si="39" ref="D53:L53">D26/D27</f>
        <v>132473.96589011705</v>
      </c>
      <c r="E53" s="232">
        <f t="shared" si="39"/>
        <v>165538.92703100923</v>
      </c>
      <c r="F53" s="232">
        <f t="shared" si="39"/>
        <v>166124.51122753808</v>
      </c>
      <c r="G53" s="232">
        <f t="shared" si="39"/>
        <v>336769.00440173136</v>
      </c>
      <c r="H53" s="232">
        <f t="shared" si="39"/>
        <v>185974.51751024832</v>
      </c>
      <c r="I53" s="232">
        <f t="shared" si="39"/>
        <v>185320.383523312</v>
      </c>
      <c r="J53" s="232">
        <f t="shared" si="39"/>
        <v>288052.4263394126</v>
      </c>
      <c r="K53" s="232">
        <f t="shared" si="39"/>
        <v>342090.5447563561</v>
      </c>
      <c r="L53" s="233">
        <f t="shared" si="39"/>
        <v>219015.85463166487</v>
      </c>
      <c r="M53" s="271"/>
      <c r="N53" s="231" t="s">
        <v>50</v>
      </c>
      <c r="O53" s="232"/>
      <c r="P53" s="232">
        <f t="shared" si="13"/>
        <v>11039.497157509753</v>
      </c>
      <c r="Q53" s="232">
        <f t="shared" si="14"/>
        <v>13794.910585917436</v>
      </c>
      <c r="R53" s="232">
        <f t="shared" si="15"/>
        <v>13843.709268961507</v>
      </c>
      <c r="S53" s="232">
        <f t="shared" si="16"/>
        <v>28064.08370014428</v>
      </c>
      <c r="T53" s="232">
        <f t="shared" si="17"/>
        <v>15497.87645918736</v>
      </c>
      <c r="U53" s="232">
        <f t="shared" si="18"/>
        <v>15443.365293609333</v>
      </c>
      <c r="V53" s="232">
        <f t="shared" si="19"/>
        <v>24004.368861617713</v>
      </c>
      <c r="W53" s="232">
        <f t="shared" si="20"/>
        <v>28507.54539636301</v>
      </c>
      <c r="X53" s="299">
        <f t="shared" si="21"/>
        <v>18251.321219305406</v>
      </c>
      <c r="Y53" s="285"/>
      <c r="Z53" s="285"/>
      <c r="AA53" s="285"/>
      <c r="AB53" s="285"/>
      <c r="AC53" s="285"/>
      <c r="AD53" s="285"/>
      <c r="AE53" s="285"/>
      <c r="AF53" s="285"/>
      <c r="AG53" s="285"/>
    </row>
    <row r="54" spans="1:33" s="140" customFormat="1" ht="12.75">
      <c r="A54" s="300"/>
      <c r="B54" s="301" t="s">
        <v>112</v>
      </c>
      <c r="C54" s="302"/>
      <c r="D54" s="302"/>
      <c r="E54" s="302"/>
      <c r="F54" s="302"/>
      <c r="G54" s="302"/>
      <c r="H54" s="302"/>
      <c r="I54" s="302"/>
      <c r="J54" s="302"/>
      <c r="K54" s="302"/>
      <c r="L54" s="95" t="s">
        <v>87</v>
      </c>
      <c r="M54" s="303"/>
      <c r="N54" s="304" t="s">
        <v>67</v>
      </c>
      <c r="O54" s="305"/>
      <c r="P54" s="306"/>
      <c r="Q54" s="306"/>
      <c r="R54" s="306"/>
      <c r="S54" s="306"/>
      <c r="T54" s="306"/>
      <c r="U54" s="306"/>
      <c r="V54" s="306"/>
      <c r="W54" s="306"/>
      <c r="X54" s="95" t="s">
        <v>87</v>
      </c>
      <c r="Y54" s="307"/>
      <c r="Z54" s="307"/>
      <c r="AA54" s="307"/>
      <c r="AB54" s="307"/>
      <c r="AC54" s="307"/>
      <c r="AD54" s="307"/>
      <c r="AE54" s="307"/>
      <c r="AF54" s="307"/>
      <c r="AG54" s="307"/>
    </row>
    <row r="55" spans="1:33" s="128" customFormat="1" ht="15">
      <c r="A55" s="284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1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</row>
    <row r="56" spans="1:33" s="137" customFormat="1" ht="15.75">
      <c r="A56" s="283"/>
      <c r="B56" s="103" t="s">
        <v>70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283"/>
      <c r="N56" s="103" t="s">
        <v>71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282"/>
      <c r="Z56" s="282"/>
      <c r="AA56" s="282"/>
      <c r="AB56" s="282"/>
      <c r="AC56" s="282"/>
      <c r="AD56" s="282"/>
      <c r="AE56" s="282"/>
      <c r="AF56" s="282"/>
      <c r="AG56" s="282"/>
    </row>
    <row r="57" spans="1:33" s="128" customFormat="1" ht="15">
      <c r="A57" s="284"/>
      <c r="B57" s="267"/>
      <c r="C57" s="267"/>
      <c r="D57" s="268"/>
      <c r="E57" s="268"/>
      <c r="F57" s="268"/>
      <c r="G57" s="268"/>
      <c r="H57" s="268"/>
      <c r="I57" s="268"/>
      <c r="J57" s="268"/>
      <c r="K57" s="268"/>
      <c r="L57" s="268"/>
      <c r="M57" s="284"/>
      <c r="N57" s="267"/>
      <c r="O57" s="267"/>
      <c r="P57" s="268"/>
      <c r="Q57" s="268"/>
      <c r="R57" s="268"/>
      <c r="S57" s="268"/>
      <c r="T57" s="268"/>
      <c r="U57" s="268"/>
      <c r="V57" s="268"/>
      <c r="W57" s="268"/>
      <c r="X57" s="268"/>
      <c r="Y57" s="278"/>
      <c r="Z57" s="278"/>
      <c r="AA57" s="278"/>
      <c r="AB57" s="278"/>
      <c r="AC57" s="278"/>
      <c r="AD57" s="278"/>
      <c r="AE57" s="278"/>
      <c r="AF57" s="278"/>
      <c r="AG57" s="278"/>
    </row>
    <row r="58" spans="1:33" s="128" customFormat="1" ht="15">
      <c r="A58" s="284"/>
      <c r="B58" s="286"/>
      <c r="C58" s="287"/>
      <c r="D58" s="288" t="s">
        <v>115</v>
      </c>
      <c r="E58" s="289"/>
      <c r="F58" s="289"/>
      <c r="G58" s="290"/>
      <c r="H58" s="290"/>
      <c r="I58" s="290"/>
      <c r="J58" s="290"/>
      <c r="K58" s="290"/>
      <c r="L58" s="291" t="s">
        <v>50</v>
      </c>
      <c r="M58" s="284"/>
      <c r="N58" s="286"/>
      <c r="O58" s="287"/>
      <c r="P58" s="288" t="s">
        <v>115</v>
      </c>
      <c r="Q58" s="289"/>
      <c r="R58" s="289"/>
      <c r="S58" s="290"/>
      <c r="T58" s="290"/>
      <c r="U58" s="290"/>
      <c r="V58" s="290"/>
      <c r="W58" s="290"/>
      <c r="X58" s="291" t="s">
        <v>50</v>
      </c>
      <c r="Y58" s="278"/>
      <c r="Z58" s="278"/>
      <c r="AA58" s="278"/>
      <c r="AB58" s="278"/>
      <c r="AC58" s="278"/>
      <c r="AD58" s="278"/>
      <c r="AE58" s="278"/>
      <c r="AF58" s="278"/>
      <c r="AG58" s="278"/>
    </row>
    <row r="59" spans="1:33" s="128" customFormat="1" ht="45">
      <c r="A59" s="284"/>
      <c r="B59" s="292" t="s">
        <v>51</v>
      </c>
      <c r="C59" s="269"/>
      <c r="D59" s="270" t="s">
        <v>33</v>
      </c>
      <c r="E59" s="270" t="s">
        <v>15</v>
      </c>
      <c r="F59" s="270" t="s">
        <v>16</v>
      </c>
      <c r="G59" s="270" t="s">
        <v>34</v>
      </c>
      <c r="H59" s="270" t="s">
        <v>12</v>
      </c>
      <c r="I59" s="270" t="s">
        <v>17</v>
      </c>
      <c r="J59" s="270" t="s">
        <v>18</v>
      </c>
      <c r="K59" s="270" t="s">
        <v>35</v>
      </c>
      <c r="L59" s="293"/>
      <c r="M59" s="284"/>
      <c r="N59" s="292" t="s">
        <v>51</v>
      </c>
      <c r="O59" s="269"/>
      <c r="P59" s="270" t="s">
        <v>33</v>
      </c>
      <c r="Q59" s="270" t="s">
        <v>15</v>
      </c>
      <c r="R59" s="270" t="s">
        <v>16</v>
      </c>
      <c r="S59" s="270" t="s">
        <v>34</v>
      </c>
      <c r="T59" s="270" t="s">
        <v>12</v>
      </c>
      <c r="U59" s="270" t="s">
        <v>17</v>
      </c>
      <c r="V59" s="270" t="s">
        <v>18</v>
      </c>
      <c r="W59" s="270" t="s">
        <v>35</v>
      </c>
      <c r="X59" s="293"/>
      <c r="Y59" s="278"/>
      <c r="Z59" s="278"/>
      <c r="AA59" s="278"/>
      <c r="AB59" s="278"/>
      <c r="AC59" s="278"/>
      <c r="AD59" s="278"/>
      <c r="AE59" s="278"/>
      <c r="AF59" s="278"/>
      <c r="AG59" s="278"/>
    </row>
    <row r="60" spans="1:33" s="128" customFormat="1" ht="15">
      <c r="A60" s="284"/>
      <c r="B60" s="88" t="s">
        <v>52</v>
      </c>
      <c r="C60" s="89"/>
      <c r="D60" s="271">
        <f aca="true" t="shared" si="40" ref="D60:D77">D7/D$80</f>
        <v>29271.297249047322</v>
      </c>
      <c r="E60" s="271">
        <f aca="true" t="shared" si="41" ref="E60:L60">E7/E$80</f>
        <v>19205.496700819676</v>
      </c>
      <c r="F60" s="271">
        <f t="shared" si="41"/>
        <v>17028.647196775008</v>
      </c>
      <c r="G60" s="271">
        <f t="shared" si="41"/>
        <v>31986.48423923175</v>
      </c>
      <c r="H60" s="271">
        <f t="shared" si="41"/>
        <v>24247.59870881597</v>
      </c>
      <c r="I60" s="271">
        <f t="shared" si="41"/>
        <v>13978.550609042228</v>
      </c>
      <c r="J60" s="271">
        <f t="shared" si="41"/>
        <v>18253.332128524715</v>
      </c>
      <c r="K60" s="271">
        <f t="shared" si="41"/>
        <v>15924.509891633044</v>
      </c>
      <c r="L60" s="294">
        <f t="shared" si="41"/>
        <v>20810.22546885985</v>
      </c>
      <c r="M60" s="284"/>
      <c r="N60" s="88" t="s">
        <v>52</v>
      </c>
      <c r="O60" s="89"/>
      <c r="P60" s="279">
        <f>D60/12</f>
        <v>2439.2747707539434</v>
      </c>
      <c r="Q60" s="279">
        <f aca="true" t="shared" si="42" ref="Q60:X60">E60/12</f>
        <v>1600.4580584016396</v>
      </c>
      <c r="R60" s="279">
        <f t="shared" si="42"/>
        <v>1419.053933064584</v>
      </c>
      <c r="S60" s="279">
        <f t="shared" si="42"/>
        <v>2665.5403532693126</v>
      </c>
      <c r="T60" s="279">
        <f t="shared" si="42"/>
        <v>2020.6332257346642</v>
      </c>
      <c r="U60" s="279">
        <f t="shared" si="42"/>
        <v>1164.8792174201856</v>
      </c>
      <c r="V60" s="279">
        <f t="shared" si="42"/>
        <v>1521.111010710393</v>
      </c>
      <c r="W60" s="279">
        <f t="shared" si="42"/>
        <v>1327.0424909694204</v>
      </c>
      <c r="X60" s="296">
        <f t="shared" si="42"/>
        <v>1734.185455738321</v>
      </c>
      <c r="Y60" s="278"/>
      <c r="Z60" s="278"/>
      <c r="AA60" s="278"/>
      <c r="AB60" s="278"/>
      <c r="AC60" s="278"/>
      <c r="AD60" s="278"/>
      <c r="AE60" s="278"/>
      <c r="AF60" s="278"/>
      <c r="AG60" s="278"/>
    </row>
    <row r="61" spans="1:33" s="128" customFormat="1" ht="15">
      <c r="A61" s="284"/>
      <c r="B61" s="88"/>
      <c r="C61" s="89" t="s">
        <v>79</v>
      </c>
      <c r="D61" s="271">
        <f t="shared" si="40"/>
        <v>10826.23280509341</v>
      </c>
      <c r="E61" s="271">
        <f aca="true" t="shared" si="43" ref="E61:L70">E8/E$80</f>
        <v>7028.331351239267</v>
      </c>
      <c r="F61" s="271">
        <f t="shared" si="43"/>
        <v>7084.709023354953</v>
      </c>
      <c r="G61" s="271">
        <f t="shared" si="43"/>
        <v>8409.289609289293</v>
      </c>
      <c r="H61" s="271">
        <f t="shared" si="43"/>
        <v>9507.372809952813</v>
      </c>
      <c r="I61" s="271">
        <f t="shared" si="43"/>
        <v>5879.386723128659</v>
      </c>
      <c r="J61" s="271">
        <f t="shared" si="43"/>
        <v>7485.014141328352</v>
      </c>
      <c r="K61" s="271">
        <f t="shared" si="43"/>
        <v>4844.364533611119</v>
      </c>
      <c r="L61" s="294">
        <f t="shared" si="43"/>
        <v>7155.073308244211</v>
      </c>
      <c r="M61" s="284"/>
      <c r="N61" s="88"/>
      <c r="O61" s="89" t="s">
        <v>79</v>
      </c>
      <c r="P61" s="279">
        <f aca="true" t="shared" si="44" ref="P61:P79">D61/12</f>
        <v>902.1860670911175</v>
      </c>
      <c r="Q61" s="279">
        <f aca="true" t="shared" si="45" ref="Q61:Q79">E61/12</f>
        <v>585.6942792699389</v>
      </c>
      <c r="R61" s="279">
        <f aca="true" t="shared" si="46" ref="R61:R79">F61/12</f>
        <v>590.3924186129128</v>
      </c>
      <c r="S61" s="279">
        <f aca="true" t="shared" si="47" ref="S61:S79">G61/12</f>
        <v>700.7741341074411</v>
      </c>
      <c r="T61" s="279">
        <f aca="true" t="shared" si="48" ref="T61:T79">H61/12</f>
        <v>792.2810674960677</v>
      </c>
      <c r="U61" s="279">
        <f aca="true" t="shared" si="49" ref="U61:U79">I61/12</f>
        <v>489.9488935940549</v>
      </c>
      <c r="V61" s="279">
        <f aca="true" t="shared" si="50" ref="V61:V79">J61/12</f>
        <v>623.7511784440293</v>
      </c>
      <c r="W61" s="279">
        <f aca="true" t="shared" si="51" ref="W61:W79">K61/12</f>
        <v>403.6970444675933</v>
      </c>
      <c r="X61" s="296">
        <f aca="true" t="shared" si="52" ref="X61:X79">L61/12</f>
        <v>596.2561090203509</v>
      </c>
      <c r="Y61" s="278"/>
      <c r="Z61" s="278"/>
      <c r="AA61" s="278"/>
      <c r="AB61" s="278"/>
      <c r="AC61" s="278"/>
      <c r="AD61" s="278"/>
      <c r="AE61" s="278"/>
      <c r="AF61" s="278"/>
      <c r="AG61" s="278"/>
    </row>
    <row r="62" spans="1:33" s="128" customFormat="1" ht="15">
      <c r="A62" s="284"/>
      <c r="B62" s="88"/>
      <c r="C62" s="89" t="s">
        <v>53</v>
      </c>
      <c r="D62" s="271">
        <f t="shared" si="40"/>
        <v>4774.702294822939</v>
      </c>
      <c r="E62" s="271">
        <f t="shared" si="43"/>
        <v>5134.4123133782205</v>
      </c>
      <c r="F62" s="271">
        <f t="shared" si="43"/>
        <v>573.5456867555334</v>
      </c>
      <c r="G62" s="271">
        <f t="shared" si="43"/>
        <v>2265.3517674946825</v>
      </c>
      <c r="H62" s="271">
        <f t="shared" si="43"/>
        <v>5165.266417846417</v>
      </c>
      <c r="I62" s="271">
        <f t="shared" si="43"/>
        <v>1829.0941462199528</v>
      </c>
      <c r="J62" s="271">
        <f t="shared" si="43"/>
        <v>1263.4027313890779</v>
      </c>
      <c r="K62" s="271">
        <f t="shared" si="43"/>
        <v>759.0585491442284</v>
      </c>
      <c r="L62" s="294">
        <f t="shared" si="43"/>
        <v>1959.5058497784644</v>
      </c>
      <c r="M62" s="284"/>
      <c r="N62" s="88"/>
      <c r="O62" s="89" t="s">
        <v>53</v>
      </c>
      <c r="P62" s="279">
        <f t="shared" si="44"/>
        <v>397.8918579019116</v>
      </c>
      <c r="Q62" s="279">
        <f t="shared" si="45"/>
        <v>427.8676927815184</v>
      </c>
      <c r="R62" s="279">
        <f t="shared" si="46"/>
        <v>47.79547389629445</v>
      </c>
      <c r="S62" s="279">
        <f t="shared" si="47"/>
        <v>188.7793139578902</v>
      </c>
      <c r="T62" s="279">
        <f t="shared" si="48"/>
        <v>430.4388681538681</v>
      </c>
      <c r="U62" s="279">
        <f t="shared" si="49"/>
        <v>152.42451218499608</v>
      </c>
      <c r="V62" s="279">
        <f t="shared" si="50"/>
        <v>105.28356094908982</v>
      </c>
      <c r="W62" s="279">
        <f t="shared" si="51"/>
        <v>63.25487909535237</v>
      </c>
      <c r="X62" s="296">
        <f t="shared" si="52"/>
        <v>163.29215414820536</v>
      </c>
      <c r="Y62" s="278"/>
      <c r="Z62" s="278"/>
      <c r="AA62" s="278"/>
      <c r="AB62" s="278"/>
      <c r="AC62" s="278"/>
      <c r="AD62" s="278"/>
      <c r="AE62" s="278"/>
      <c r="AF62" s="278"/>
      <c r="AG62" s="278"/>
    </row>
    <row r="63" spans="1:33" s="128" customFormat="1" ht="15">
      <c r="A63" s="284"/>
      <c r="B63" s="88"/>
      <c r="C63" s="89" t="s">
        <v>64</v>
      </c>
      <c r="D63" s="271">
        <f t="shared" si="40"/>
        <v>2975.507038293522</v>
      </c>
      <c r="E63" s="271">
        <f t="shared" si="43"/>
        <v>1717.0473855874316</v>
      </c>
      <c r="F63" s="271">
        <f t="shared" si="43"/>
        <v>4901.704305109719</v>
      </c>
      <c r="G63" s="271">
        <f t="shared" si="43"/>
        <v>5763.3011507321335</v>
      </c>
      <c r="H63" s="271">
        <f t="shared" si="43"/>
        <v>3633.827415272415</v>
      </c>
      <c r="I63" s="271">
        <f t="shared" si="43"/>
        <v>1980.0045304521113</v>
      </c>
      <c r="J63" s="271">
        <f t="shared" si="43"/>
        <v>3959.0059107992192</v>
      </c>
      <c r="K63" s="271">
        <f t="shared" si="43"/>
        <v>2458.048385044437</v>
      </c>
      <c r="L63" s="294">
        <f t="shared" si="43"/>
        <v>3849.4511358107347</v>
      </c>
      <c r="M63" s="284"/>
      <c r="N63" s="88"/>
      <c r="O63" s="89" t="s">
        <v>64</v>
      </c>
      <c r="P63" s="279">
        <f t="shared" si="44"/>
        <v>247.9589198577935</v>
      </c>
      <c r="Q63" s="279">
        <f t="shared" si="45"/>
        <v>143.08728213228596</v>
      </c>
      <c r="R63" s="279">
        <f t="shared" si="46"/>
        <v>408.47535875914326</v>
      </c>
      <c r="S63" s="279">
        <f t="shared" si="47"/>
        <v>480.2750958943445</v>
      </c>
      <c r="T63" s="279">
        <f t="shared" si="48"/>
        <v>302.8189512727012</v>
      </c>
      <c r="U63" s="279">
        <f t="shared" si="49"/>
        <v>165.00037753767594</v>
      </c>
      <c r="V63" s="279">
        <f t="shared" si="50"/>
        <v>329.91715923326825</v>
      </c>
      <c r="W63" s="279">
        <f t="shared" si="51"/>
        <v>204.83736542036976</v>
      </c>
      <c r="X63" s="296">
        <f t="shared" si="52"/>
        <v>320.78759465089456</v>
      </c>
      <c r="Y63" s="278"/>
      <c r="Z63" s="278"/>
      <c r="AA63" s="278"/>
      <c r="AB63" s="278"/>
      <c r="AC63" s="278"/>
      <c r="AD63" s="278"/>
      <c r="AE63" s="278"/>
      <c r="AF63" s="278"/>
      <c r="AG63" s="278"/>
    </row>
    <row r="64" spans="1:33" s="128" customFormat="1" ht="15">
      <c r="A64" s="284"/>
      <c r="B64" s="88"/>
      <c r="C64" s="89" t="s">
        <v>82</v>
      </c>
      <c r="D64" s="271">
        <f t="shared" si="40"/>
        <v>2260.0607984013386</v>
      </c>
      <c r="E64" s="271">
        <f t="shared" si="43"/>
        <v>997.5526219750195</v>
      </c>
      <c r="F64" s="271">
        <f t="shared" si="43"/>
        <v>959.9968396961079</v>
      </c>
      <c r="G64" s="271">
        <f t="shared" si="43"/>
        <v>1659.940015786031</v>
      </c>
      <c r="H64" s="271">
        <f t="shared" si="43"/>
        <v>2277.4641154011156</v>
      </c>
      <c r="I64" s="271">
        <f t="shared" si="43"/>
        <v>2769.062476024412</v>
      </c>
      <c r="J64" s="271">
        <f t="shared" si="43"/>
        <v>2048.1502707236286</v>
      </c>
      <c r="K64" s="271">
        <f t="shared" si="43"/>
        <v>1603.9478957338886</v>
      </c>
      <c r="L64" s="294">
        <f t="shared" si="43"/>
        <v>1542.4145310503623</v>
      </c>
      <c r="M64" s="284"/>
      <c r="N64" s="88"/>
      <c r="O64" s="89" t="s">
        <v>82</v>
      </c>
      <c r="P64" s="279">
        <f t="shared" si="44"/>
        <v>188.33839986677822</v>
      </c>
      <c r="Q64" s="279">
        <f t="shared" si="45"/>
        <v>83.12938516458496</v>
      </c>
      <c r="R64" s="279">
        <f t="shared" si="46"/>
        <v>79.99973664134232</v>
      </c>
      <c r="S64" s="279">
        <f t="shared" si="47"/>
        <v>138.32833464883592</v>
      </c>
      <c r="T64" s="279">
        <f t="shared" si="48"/>
        <v>189.7886762834263</v>
      </c>
      <c r="U64" s="279">
        <f t="shared" si="49"/>
        <v>230.75520633536766</v>
      </c>
      <c r="V64" s="279">
        <f t="shared" si="50"/>
        <v>170.67918922696904</v>
      </c>
      <c r="W64" s="279">
        <f t="shared" si="51"/>
        <v>133.66232464449072</v>
      </c>
      <c r="X64" s="296">
        <f t="shared" si="52"/>
        <v>128.53454425419685</v>
      </c>
      <c r="Y64" s="278"/>
      <c r="Z64" s="278"/>
      <c r="AA64" s="278"/>
      <c r="AB64" s="278"/>
      <c r="AC64" s="278"/>
      <c r="AD64" s="278"/>
      <c r="AE64" s="278"/>
      <c r="AF64" s="278"/>
      <c r="AG64" s="278"/>
    </row>
    <row r="65" spans="1:33" s="128" customFormat="1" ht="15">
      <c r="A65" s="284"/>
      <c r="B65" s="88" t="s">
        <v>54</v>
      </c>
      <c r="C65" s="92"/>
      <c r="D65" s="271">
        <f t="shared" si="40"/>
        <v>31254.387472374332</v>
      </c>
      <c r="E65" s="271">
        <f t="shared" si="43"/>
        <v>66394.15078435064</v>
      </c>
      <c r="F65" s="271">
        <f t="shared" si="43"/>
        <v>32669.223422725503</v>
      </c>
      <c r="G65" s="271">
        <f t="shared" si="43"/>
        <v>41909.265500145775</v>
      </c>
      <c r="H65" s="271">
        <f t="shared" si="43"/>
        <v>31165.085949313594</v>
      </c>
      <c r="I65" s="271">
        <f t="shared" si="43"/>
        <v>28847.45488399863</v>
      </c>
      <c r="J65" s="271">
        <f t="shared" si="43"/>
        <v>36192.7635754984</v>
      </c>
      <c r="K65" s="271">
        <f t="shared" si="43"/>
        <v>31302.960797034197</v>
      </c>
      <c r="L65" s="294">
        <f t="shared" si="43"/>
        <v>37414.10234516064</v>
      </c>
      <c r="M65" s="284"/>
      <c r="N65" s="88" t="s">
        <v>54</v>
      </c>
      <c r="O65" s="92"/>
      <c r="P65" s="279">
        <f t="shared" si="44"/>
        <v>2604.5322893645275</v>
      </c>
      <c r="Q65" s="279">
        <f t="shared" si="45"/>
        <v>5532.845898695887</v>
      </c>
      <c r="R65" s="279">
        <f t="shared" si="46"/>
        <v>2722.4352852271254</v>
      </c>
      <c r="S65" s="279">
        <f t="shared" si="47"/>
        <v>3492.4387916788146</v>
      </c>
      <c r="T65" s="279">
        <f t="shared" si="48"/>
        <v>2597.0904957761327</v>
      </c>
      <c r="U65" s="279">
        <f t="shared" si="49"/>
        <v>2403.9545736665527</v>
      </c>
      <c r="V65" s="279">
        <f t="shared" si="50"/>
        <v>3016.0636312915335</v>
      </c>
      <c r="W65" s="279">
        <f t="shared" si="51"/>
        <v>2608.5800664195162</v>
      </c>
      <c r="X65" s="296">
        <f t="shared" si="52"/>
        <v>3117.84186209672</v>
      </c>
      <c r="Y65" s="278"/>
      <c r="Z65" s="278"/>
      <c r="AA65" s="278"/>
      <c r="AB65" s="278"/>
      <c r="AC65" s="278"/>
      <c r="AD65" s="278"/>
      <c r="AE65" s="278"/>
      <c r="AF65" s="278"/>
      <c r="AG65" s="278"/>
    </row>
    <row r="66" spans="1:33" s="128" customFormat="1" ht="15">
      <c r="A66" s="284"/>
      <c r="B66" s="88"/>
      <c r="C66" s="89" t="s">
        <v>84</v>
      </c>
      <c r="D66" s="271">
        <f t="shared" si="40"/>
        <v>500.3108839111443</v>
      </c>
      <c r="E66" s="271">
        <f t="shared" si="43"/>
        <v>25417.068392613193</v>
      </c>
      <c r="F66" s="271">
        <f t="shared" si="43"/>
        <v>1450.0010993792</v>
      </c>
      <c r="G66" s="271">
        <f t="shared" si="43"/>
        <v>4003.1857758975893</v>
      </c>
      <c r="H66" s="271">
        <f t="shared" si="43"/>
        <v>1374.751126126126</v>
      </c>
      <c r="I66" s="271">
        <f t="shared" si="43"/>
        <v>10871.156772325321</v>
      </c>
      <c r="J66" s="271">
        <f t="shared" si="43"/>
        <v>8844.897365885638</v>
      </c>
      <c r="K66" s="271">
        <f t="shared" si="43"/>
        <v>4016.130949084452</v>
      </c>
      <c r="L66" s="294">
        <f t="shared" si="43"/>
        <v>5812.6807964299605</v>
      </c>
      <c r="M66" s="284"/>
      <c r="N66" s="88"/>
      <c r="O66" s="89" t="s">
        <v>84</v>
      </c>
      <c r="P66" s="279">
        <f t="shared" si="44"/>
        <v>41.692573659262024</v>
      </c>
      <c r="Q66" s="279">
        <f t="shared" si="45"/>
        <v>2118.0890327177663</v>
      </c>
      <c r="R66" s="279">
        <f t="shared" si="46"/>
        <v>120.83342494826667</v>
      </c>
      <c r="S66" s="279">
        <f t="shared" si="47"/>
        <v>333.5988146581324</v>
      </c>
      <c r="T66" s="279">
        <f t="shared" si="48"/>
        <v>114.56259384384384</v>
      </c>
      <c r="U66" s="279">
        <f t="shared" si="49"/>
        <v>905.92973102711</v>
      </c>
      <c r="V66" s="279">
        <f t="shared" si="50"/>
        <v>737.0747804904698</v>
      </c>
      <c r="W66" s="279">
        <f t="shared" si="51"/>
        <v>334.677579090371</v>
      </c>
      <c r="X66" s="296">
        <f t="shared" si="52"/>
        <v>484.3900663691634</v>
      </c>
      <c r="Y66" s="278"/>
      <c r="Z66" s="278"/>
      <c r="AA66" s="278"/>
      <c r="AB66" s="278"/>
      <c r="AC66" s="278"/>
      <c r="AD66" s="278"/>
      <c r="AE66" s="278"/>
      <c r="AF66" s="278"/>
      <c r="AG66" s="278"/>
    </row>
    <row r="67" spans="1:33" s="128" customFormat="1" ht="15">
      <c r="A67" s="284"/>
      <c r="B67" s="88"/>
      <c r="C67" s="89" t="s">
        <v>55</v>
      </c>
      <c r="D67" s="271">
        <f t="shared" si="40"/>
        <v>12631.626480156148</v>
      </c>
      <c r="E67" s="271">
        <f t="shared" si="43"/>
        <v>17045.835188817346</v>
      </c>
      <c r="F67" s="271">
        <f t="shared" si="43"/>
        <v>14433.256326640296</v>
      </c>
      <c r="G67" s="271">
        <f t="shared" si="43"/>
        <v>16948.61492159776</v>
      </c>
      <c r="H67" s="271">
        <f t="shared" si="43"/>
        <v>11019.869418018021</v>
      </c>
      <c r="I67" s="271">
        <f t="shared" si="43"/>
        <v>6344.824867355836</v>
      </c>
      <c r="J67" s="271">
        <f t="shared" si="43"/>
        <v>12548.700592884752</v>
      </c>
      <c r="K67" s="271">
        <f t="shared" si="43"/>
        <v>9475.345145078985</v>
      </c>
      <c r="L67" s="294">
        <f t="shared" si="43"/>
        <v>13312.71593825366</v>
      </c>
      <c r="M67" s="284"/>
      <c r="N67" s="88"/>
      <c r="O67" s="89" t="s">
        <v>55</v>
      </c>
      <c r="P67" s="279">
        <f t="shared" si="44"/>
        <v>1052.6355400130124</v>
      </c>
      <c r="Q67" s="279">
        <f t="shared" si="45"/>
        <v>1420.4862657347787</v>
      </c>
      <c r="R67" s="279">
        <f t="shared" si="46"/>
        <v>1202.771360553358</v>
      </c>
      <c r="S67" s="279">
        <f t="shared" si="47"/>
        <v>1412.3845767998134</v>
      </c>
      <c r="T67" s="279">
        <f t="shared" si="48"/>
        <v>918.3224515015017</v>
      </c>
      <c r="U67" s="279">
        <f t="shared" si="49"/>
        <v>528.7354056129864</v>
      </c>
      <c r="V67" s="279">
        <f t="shared" si="50"/>
        <v>1045.7250494070627</v>
      </c>
      <c r="W67" s="279">
        <f t="shared" si="51"/>
        <v>789.6120954232488</v>
      </c>
      <c r="X67" s="296">
        <f t="shared" si="52"/>
        <v>1109.3929948544717</v>
      </c>
      <c r="Y67" s="278"/>
      <c r="Z67" s="278"/>
      <c r="AA67" s="278"/>
      <c r="AB67" s="278"/>
      <c r="AC67" s="278"/>
      <c r="AD67" s="278"/>
      <c r="AE67" s="278"/>
      <c r="AF67" s="278"/>
      <c r="AG67" s="278"/>
    </row>
    <row r="68" spans="1:33" s="128" customFormat="1" ht="15">
      <c r="A68" s="284"/>
      <c r="B68" s="88"/>
      <c r="C68" s="89" t="s">
        <v>56</v>
      </c>
      <c r="D68" s="271">
        <f t="shared" si="40"/>
        <v>13328.601333418535</v>
      </c>
      <c r="E68" s="271">
        <f t="shared" si="43"/>
        <v>14632.308214700446</v>
      </c>
      <c r="F68" s="271">
        <f t="shared" si="43"/>
        <v>11587.287752762162</v>
      </c>
      <c r="G68" s="271">
        <f t="shared" si="43"/>
        <v>12197.749388761284</v>
      </c>
      <c r="H68" s="271">
        <f t="shared" si="43"/>
        <v>13355.236945516945</v>
      </c>
      <c r="I68" s="271">
        <f t="shared" si="43"/>
        <v>8232.017630589113</v>
      </c>
      <c r="J68" s="271">
        <f t="shared" si="43"/>
        <v>9518.78780656797</v>
      </c>
      <c r="K68" s="271">
        <f t="shared" si="43"/>
        <v>11457.156019651542</v>
      </c>
      <c r="L68" s="294">
        <f t="shared" si="43"/>
        <v>11844.10885606009</v>
      </c>
      <c r="M68" s="284"/>
      <c r="N68" s="88"/>
      <c r="O68" s="89" t="s">
        <v>56</v>
      </c>
      <c r="P68" s="279">
        <f t="shared" si="44"/>
        <v>1110.7167777848779</v>
      </c>
      <c r="Q68" s="279">
        <f t="shared" si="45"/>
        <v>1219.3590178917038</v>
      </c>
      <c r="R68" s="279">
        <f t="shared" si="46"/>
        <v>965.6073127301802</v>
      </c>
      <c r="S68" s="279">
        <f t="shared" si="47"/>
        <v>1016.479115730107</v>
      </c>
      <c r="T68" s="279">
        <f t="shared" si="48"/>
        <v>1112.936412126412</v>
      </c>
      <c r="U68" s="279">
        <f t="shared" si="49"/>
        <v>686.0014692157594</v>
      </c>
      <c r="V68" s="279">
        <f t="shared" si="50"/>
        <v>793.2323172139976</v>
      </c>
      <c r="W68" s="279">
        <f t="shared" si="51"/>
        <v>954.7630016376285</v>
      </c>
      <c r="X68" s="296">
        <f t="shared" si="52"/>
        <v>987.0090713383407</v>
      </c>
      <c r="Y68" s="278"/>
      <c r="Z68" s="278"/>
      <c r="AA68" s="278"/>
      <c r="AB68" s="278"/>
      <c r="AC68" s="278"/>
      <c r="AD68" s="278"/>
      <c r="AE68" s="278"/>
      <c r="AF68" s="278"/>
      <c r="AG68" s="278"/>
    </row>
    <row r="69" spans="1:33" s="128" customFormat="1" ht="15">
      <c r="A69" s="284"/>
      <c r="B69" s="88"/>
      <c r="C69" s="89" t="s">
        <v>57</v>
      </c>
      <c r="D69" s="271">
        <f t="shared" si="40"/>
        <v>4406.131146391394</v>
      </c>
      <c r="E69" s="271">
        <f t="shared" si="43"/>
        <v>8307.744250953845</v>
      </c>
      <c r="F69" s="271">
        <f t="shared" si="43"/>
        <v>5143.09531804869</v>
      </c>
      <c r="G69" s="271">
        <f t="shared" si="43"/>
        <v>8701.338094913508</v>
      </c>
      <c r="H69" s="271">
        <f t="shared" si="43"/>
        <v>5335.650943564994</v>
      </c>
      <c r="I69" s="271">
        <f t="shared" si="43"/>
        <v>3094.9893339924033</v>
      </c>
      <c r="J69" s="271">
        <f t="shared" si="43"/>
        <v>5175.2970296797375</v>
      </c>
      <c r="K69" s="271">
        <f t="shared" si="43"/>
        <v>6281.100881083966</v>
      </c>
      <c r="L69" s="294">
        <f t="shared" si="43"/>
        <v>6260.328321694487</v>
      </c>
      <c r="M69" s="284"/>
      <c r="N69" s="88"/>
      <c r="O69" s="89" t="s">
        <v>57</v>
      </c>
      <c r="P69" s="279">
        <f t="shared" si="44"/>
        <v>367.1775955326162</v>
      </c>
      <c r="Q69" s="279">
        <f t="shared" si="45"/>
        <v>692.3120209128205</v>
      </c>
      <c r="R69" s="279">
        <f t="shared" si="46"/>
        <v>428.59127650405753</v>
      </c>
      <c r="S69" s="279">
        <f t="shared" si="47"/>
        <v>725.111507909459</v>
      </c>
      <c r="T69" s="279">
        <f t="shared" si="48"/>
        <v>444.63757863041616</v>
      </c>
      <c r="U69" s="279">
        <f t="shared" si="49"/>
        <v>257.91577783270026</v>
      </c>
      <c r="V69" s="279">
        <f t="shared" si="50"/>
        <v>431.2747524733115</v>
      </c>
      <c r="W69" s="279">
        <f t="shared" si="51"/>
        <v>523.4250734236638</v>
      </c>
      <c r="X69" s="296">
        <f t="shared" si="52"/>
        <v>521.6940268078739</v>
      </c>
      <c r="Y69" s="278"/>
      <c r="Z69" s="278"/>
      <c r="AA69" s="278"/>
      <c r="AB69" s="278"/>
      <c r="AC69" s="278"/>
      <c r="AD69" s="278"/>
      <c r="AE69" s="278"/>
      <c r="AF69" s="278"/>
      <c r="AG69" s="278"/>
    </row>
    <row r="70" spans="1:33" s="128" customFormat="1" ht="15">
      <c r="A70" s="284"/>
      <c r="B70" s="88" t="s">
        <v>58</v>
      </c>
      <c r="C70" s="92"/>
      <c r="D70" s="271">
        <f t="shared" si="40"/>
        <v>16383.448039003179</v>
      </c>
      <c r="E70" s="271">
        <f t="shared" si="43"/>
        <v>9409.766158131753</v>
      </c>
      <c r="F70" s="271">
        <f t="shared" si="43"/>
        <v>8502.85225580228</v>
      </c>
      <c r="G70" s="271">
        <f t="shared" si="43"/>
        <v>12144.82151684354</v>
      </c>
      <c r="H70" s="271">
        <f t="shared" si="43"/>
        <v>14614.221825081522</v>
      </c>
      <c r="I70" s="271">
        <f t="shared" si="43"/>
        <v>19714.882451799105</v>
      </c>
      <c r="J70" s="271">
        <f t="shared" si="43"/>
        <v>16063.543682047293</v>
      </c>
      <c r="K70" s="271">
        <f t="shared" si="43"/>
        <v>8194.267869896581</v>
      </c>
      <c r="L70" s="294">
        <f t="shared" si="43"/>
        <v>11062.234494807879</v>
      </c>
      <c r="M70" s="284"/>
      <c r="N70" s="88" t="s">
        <v>58</v>
      </c>
      <c r="O70" s="92"/>
      <c r="P70" s="279">
        <f t="shared" si="44"/>
        <v>1365.2873365835983</v>
      </c>
      <c r="Q70" s="279">
        <f t="shared" si="45"/>
        <v>784.1471798443127</v>
      </c>
      <c r="R70" s="279">
        <f t="shared" si="46"/>
        <v>708.5710213168567</v>
      </c>
      <c r="S70" s="279">
        <f t="shared" si="47"/>
        <v>1012.0684597369617</v>
      </c>
      <c r="T70" s="279">
        <f t="shared" si="48"/>
        <v>1217.8518187567936</v>
      </c>
      <c r="U70" s="279">
        <f t="shared" si="49"/>
        <v>1642.9068709832588</v>
      </c>
      <c r="V70" s="279">
        <f t="shared" si="50"/>
        <v>1338.6286401706077</v>
      </c>
      <c r="W70" s="279">
        <f t="shared" si="51"/>
        <v>682.8556558247151</v>
      </c>
      <c r="X70" s="296">
        <f t="shared" si="52"/>
        <v>921.8528745673233</v>
      </c>
      <c r="Y70" s="278"/>
      <c r="Z70" s="278"/>
      <c r="AA70" s="278"/>
      <c r="AB70" s="278"/>
      <c r="AC70" s="278"/>
      <c r="AD70" s="278"/>
      <c r="AE70" s="278"/>
      <c r="AF70" s="278"/>
      <c r="AG70" s="278"/>
    </row>
    <row r="71" spans="1:33" s="128" customFormat="1" ht="15">
      <c r="A71" s="284"/>
      <c r="B71" s="88"/>
      <c r="C71" s="89" t="s">
        <v>59</v>
      </c>
      <c r="D71" s="271">
        <f t="shared" si="40"/>
        <v>5245.837205226324</v>
      </c>
      <c r="E71" s="271">
        <f aca="true" t="shared" si="53" ref="E71:L77">E18/E$80</f>
        <v>2718.7125738646578</v>
      </c>
      <c r="F71" s="271">
        <f t="shared" si="53"/>
        <v>1419.8445451237217</v>
      </c>
      <c r="G71" s="271">
        <f t="shared" si="53"/>
        <v>1409.158278608769</v>
      </c>
      <c r="H71" s="271">
        <f t="shared" si="53"/>
        <v>3756.1669459571003</v>
      </c>
      <c r="I71" s="271">
        <f t="shared" si="53"/>
        <v>2797.3075389214105</v>
      </c>
      <c r="J71" s="271">
        <f t="shared" si="53"/>
        <v>4213.7328954996165</v>
      </c>
      <c r="K71" s="271">
        <f t="shared" si="53"/>
        <v>1382.7602320553913</v>
      </c>
      <c r="L71" s="294">
        <f t="shared" si="53"/>
        <v>2169.8120828029614</v>
      </c>
      <c r="M71" s="284"/>
      <c r="N71" s="88"/>
      <c r="O71" s="89" t="s">
        <v>59</v>
      </c>
      <c r="P71" s="279">
        <f t="shared" si="44"/>
        <v>437.153100435527</v>
      </c>
      <c r="Q71" s="279">
        <f t="shared" si="45"/>
        <v>226.55938115538814</v>
      </c>
      <c r="R71" s="279">
        <f t="shared" si="46"/>
        <v>118.32037876031013</v>
      </c>
      <c r="S71" s="279">
        <f t="shared" si="47"/>
        <v>117.42985655073075</v>
      </c>
      <c r="T71" s="279">
        <f t="shared" si="48"/>
        <v>313.0139121630917</v>
      </c>
      <c r="U71" s="279">
        <f t="shared" si="49"/>
        <v>233.1089615767842</v>
      </c>
      <c r="V71" s="279">
        <f t="shared" si="50"/>
        <v>351.1444079583014</v>
      </c>
      <c r="W71" s="279">
        <f t="shared" si="51"/>
        <v>115.23001933794927</v>
      </c>
      <c r="X71" s="296">
        <f t="shared" si="52"/>
        <v>180.81767356691344</v>
      </c>
      <c r="Y71" s="278"/>
      <c r="Z71" s="278"/>
      <c r="AA71" s="278"/>
      <c r="AB71" s="278"/>
      <c r="AC71" s="278"/>
      <c r="AD71" s="278"/>
      <c r="AE71" s="278"/>
      <c r="AF71" s="278"/>
      <c r="AG71" s="278"/>
    </row>
    <row r="72" spans="1:33" s="128" customFormat="1" ht="15">
      <c r="A72" s="284"/>
      <c r="B72" s="88"/>
      <c r="C72" s="89" t="s">
        <v>63</v>
      </c>
      <c r="D72" s="271">
        <f t="shared" si="40"/>
        <v>6613.144512244631</v>
      </c>
      <c r="E72" s="271">
        <f t="shared" si="53"/>
        <v>3094.0073239983417</v>
      </c>
      <c r="F72" s="271">
        <f t="shared" si="53"/>
        <v>4335.269062054053</v>
      </c>
      <c r="G72" s="271">
        <f t="shared" si="53"/>
        <v>4711.711711322164</v>
      </c>
      <c r="H72" s="271">
        <f t="shared" si="53"/>
        <v>6725.22758225568</v>
      </c>
      <c r="I72" s="271">
        <f t="shared" si="53"/>
        <v>5811.080603126167</v>
      </c>
      <c r="J72" s="271">
        <f t="shared" si="53"/>
        <v>7636.785155429337</v>
      </c>
      <c r="K72" s="271">
        <f t="shared" si="53"/>
        <v>4033.653886937066</v>
      </c>
      <c r="L72" s="294">
        <f t="shared" si="53"/>
        <v>4823.067436565371</v>
      </c>
      <c r="M72" s="284"/>
      <c r="N72" s="88"/>
      <c r="O72" s="89" t="s">
        <v>63</v>
      </c>
      <c r="P72" s="279">
        <f t="shared" si="44"/>
        <v>551.095376020386</v>
      </c>
      <c r="Q72" s="279">
        <f t="shared" si="45"/>
        <v>257.83394366652846</v>
      </c>
      <c r="R72" s="279">
        <f t="shared" si="46"/>
        <v>361.2724218378378</v>
      </c>
      <c r="S72" s="279">
        <f t="shared" si="47"/>
        <v>392.6426426101803</v>
      </c>
      <c r="T72" s="279">
        <f t="shared" si="48"/>
        <v>560.4356318546401</v>
      </c>
      <c r="U72" s="279">
        <f t="shared" si="49"/>
        <v>484.2567169271806</v>
      </c>
      <c r="V72" s="279">
        <f t="shared" si="50"/>
        <v>636.3987629524447</v>
      </c>
      <c r="W72" s="279">
        <f t="shared" si="51"/>
        <v>336.1378239114222</v>
      </c>
      <c r="X72" s="296">
        <f t="shared" si="52"/>
        <v>401.9222863804476</v>
      </c>
      <c r="Y72" s="278"/>
      <c r="Z72" s="278"/>
      <c r="AA72" s="278"/>
      <c r="AB72" s="278"/>
      <c r="AC72" s="278"/>
      <c r="AD72" s="278"/>
      <c r="AE72" s="278"/>
      <c r="AF72" s="278"/>
      <c r="AG72" s="278"/>
    </row>
    <row r="73" spans="1:33" s="128" customFormat="1" ht="15">
      <c r="A73" s="284"/>
      <c r="B73" s="88"/>
      <c r="C73" s="89" t="s">
        <v>60</v>
      </c>
      <c r="D73" s="271">
        <f t="shared" si="40"/>
        <v>656.522643914862</v>
      </c>
      <c r="E73" s="271">
        <f t="shared" si="53"/>
        <v>351.5660683635832</v>
      </c>
      <c r="F73" s="271">
        <f t="shared" si="53"/>
        <v>1056.2330118467526</v>
      </c>
      <c r="G73" s="271">
        <f t="shared" si="53"/>
        <v>2669.402293138614</v>
      </c>
      <c r="H73" s="271">
        <f t="shared" si="53"/>
        <v>1203.75973590562</v>
      </c>
      <c r="I73" s="271">
        <f t="shared" si="53"/>
        <v>5870.074712930626</v>
      </c>
      <c r="J73" s="271">
        <f t="shared" si="53"/>
        <v>1011.3795103066077</v>
      </c>
      <c r="K73" s="271">
        <f t="shared" si="53"/>
        <v>693.3960340086791</v>
      </c>
      <c r="L73" s="294">
        <f t="shared" si="53"/>
        <v>1376.676607647945</v>
      </c>
      <c r="M73" s="284"/>
      <c r="N73" s="88"/>
      <c r="O73" s="89" t="s">
        <v>60</v>
      </c>
      <c r="P73" s="279">
        <f t="shared" si="44"/>
        <v>54.7102203262385</v>
      </c>
      <c r="Q73" s="279">
        <f t="shared" si="45"/>
        <v>29.297172363631933</v>
      </c>
      <c r="R73" s="279">
        <f t="shared" si="46"/>
        <v>88.01941765389604</v>
      </c>
      <c r="S73" s="279">
        <f t="shared" si="47"/>
        <v>222.4501910948845</v>
      </c>
      <c r="T73" s="279">
        <f t="shared" si="48"/>
        <v>100.31331132546832</v>
      </c>
      <c r="U73" s="279">
        <f t="shared" si="49"/>
        <v>489.17289274421887</v>
      </c>
      <c r="V73" s="279">
        <f t="shared" si="50"/>
        <v>84.28162585888397</v>
      </c>
      <c r="W73" s="279">
        <f t="shared" si="51"/>
        <v>57.78300283405659</v>
      </c>
      <c r="X73" s="296">
        <f t="shared" si="52"/>
        <v>114.72305063732875</v>
      </c>
      <c r="Y73" s="278"/>
      <c r="Z73" s="278"/>
      <c r="AA73" s="278"/>
      <c r="AB73" s="278"/>
      <c r="AC73" s="278"/>
      <c r="AD73" s="278"/>
      <c r="AE73" s="278"/>
      <c r="AF73" s="278"/>
      <c r="AG73" s="278"/>
    </row>
    <row r="74" spans="1:33" s="128" customFormat="1" ht="15">
      <c r="A74" s="284"/>
      <c r="B74" s="88"/>
      <c r="C74" s="89" t="s">
        <v>61</v>
      </c>
      <c r="D74" s="271">
        <f t="shared" si="40"/>
        <v>665.7000458918116</v>
      </c>
      <c r="E74" s="271">
        <f t="shared" si="53"/>
        <v>544.4206330503515</v>
      </c>
      <c r="F74" s="271">
        <f t="shared" si="53"/>
        <v>261.39172650428867</v>
      </c>
      <c r="G74" s="271">
        <f t="shared" si="53"/>
        <v>254.0852417348668</v>
      </c>
      <c r="H74" s="271">
        <f t="shared" si="53"/>
        <v>598.6770555555555</v>
      </c>
      <c r="I74" s="271">
        <f t="shared" si="53"/>
        <v>825.3604777992279</v>
      </c>
      <c r="J74" s="271">
        <f t="shared" si="53"/>
        <v>338.8525087719764</v>
      </c>
      <c r="K74" s="271">
        <f t="shared" si="53"/>
        <v>174.76347683549136</v>
      </c>
      <c r="L74" s="294">
        <f t="shared" si="53"/>
        <v>337.2661564677161</v>
      </c>
      <c r="M74" s="284"/>
      <c r="N74" s="88"/>
      <c r="O74" s="89" t="s">
        <v>61</v>
      </c>
      <c r="P74" s="279">
        <f t="shared" si="44"/>
        <v>55.47500382431763</v>
      </c>
      <c r="Q74" s="279">
        <f t="shared" si="45"/>
        <v>45.368386087529295</v>
      </c>
      <c r="R74" s="279">
        <f t="shared" si="46"/>
        <v>21.78264387535739</v>
      </c>
      <c r="S74" s="279">
        <f t="shared" si="47"/>
        <v>21.173770144572234</v>
      </c>
      <c r="T74" s="279">
        <f t="shared" si="48"/>
        <v>49.88975462962963</v>
      </c>
      <c r="U74" s="279">
        <f t="shared" si="49"/>
        <v>68.78003981660233</v>
      </c>
      <c r="V74" s="279">
        <f t="shared" si="50"/>
        <v>28.237709064331366</v>
      </c>
      <c r="W74" s="279">
        <f t="shared" si="51"/>
        <v>14.56362306962428</v>
      </c>
      <c r="X74" s="296">
        <f t="shared" si="52"/>
        <v>28.10551303897634</v>
      </c>
      <c r="Y74" s="278"/>
      <c r="Z74" s="278"/>
      <c r="AA74" s="278"/>
      <c r="AB74" s="278"/>
      <c r="AC74" s="278"/>
      <c r="AD74" s="278"/>
      <c r="AE74" s="278"/>
      <c r="AF74" s="278"/>
      <c r="AG74" s="278"/>
    </row>
    <row r="75" spans="1:33" s="128" customFormat="1" ht="15">
      <c r="A75" s="284"/>
      <c r="B75" s="88"/>
      <c r="C75" s="89" t="s">
        <v>76</v>
      </c>
      <c r="D75" s="271">
        <f t="shared" si="40"/>
        <v>1602.9853308262852</v>
      </c>
      <c r="E75" s="271">
        <f t="shared" si="53"/>
        <v>1221.198568354801</v>
      </c>
      <c r="F75" s="271">
        <f t="shared" si="53"/>
        <v>711.8466645888021</v>
      </c>
      <c r="G75" s="271">
        <f t="shared" si="53"/>
        <v>1365.4707358458797</v>
      </c>
      <c r="H75" s="271">
        <f t="shared" si="53"/>
        <v>1027.2216827970828</v>
      </c>
      <c r="I75" s="271">
        <f t="shared" si="53"/>
        <v>1102.6766014447628</v>
      </c>
      <c r="J75" s="271">
        <f t="shared" si="53"/>
        <v>1263.6029365551215</v>
      </c>
      <c r="K75" s="271">
        <f t="shared" si="53"/>
        <v>694.4918822138418</v>
      </c>
      <c r="L75" s="294">
        <f t="shared" si="53"/>
        <v>1007.9309624212945</v>
      </c>
      <c r="M75" s="284"/>
      <c r="N75" s="88"/>
      <c r="O75" s="89" t="s">
        <v>76</v>
      </c>
      <c r="P75" s="279">
        <f t="shared" si="44"/>
        <v>133.58211090219044</v>
      </c>
      <c r="Q75" s="279">
        <f t="shared" si="45"/>
        <v>101.76654736290008</v>
      </c>
      <c r="R75" s="279">
        <f t="shared" si="46"/>
        <v>59.32055538240018</v>
      </c>
      <c r="S75" s="279">
        <f t="shared" si="47"/>
        <v>113.78922798715665</v>
      </c>
      <c r="T75" s="279">
        <f t="shared" si="48"/>
        <v>85.60180689975691</v>
      </c>
      <c r="U75" s="279">
        <f t="shared" si="49"/>
        <v>91.88971678706356</v>
      </c>
      <c r="V75" s="279">
        <f t="shared" si="50"/>
        <v>105.30024471292678</v>
      </c>
      <c r="W75" s="279">
        <f t="shared" si="51"/>
        <v>57.87432351782015</v>
      </c>
      <c r="X75" s="296">
        <f t="shared" si="52"/>
        <v>83.99424686844121</v>
      </c>
      <c r="Y75" s="278"/>
      <c r="Z75" s="278"/>
      <c r="AA75" s="278"/>
      <c r="AB75" s="278"/>
      <c r="AC75" s="278"/>
      <c r="AD75" s="278"/>
      <c r="AE75" s="278"/>
      <c r="AF75" s="278"/>
      <c r="AG75" s="278"/>
    </row>
    <row r="76" spans="1:33" s="128" customFormat="1" ht="15">
      <c r="A76" s="284"/>
      <c r="B76" s="88" t="s">
        <v>62</v>
      </c>
      <c r="C76" s="92"/>
      <c r="D76" s="271">
        <f t="shared" si="40"/>
        <v>33809.67509237955</v>
      </c>
      <c r="E76" s="271">
        <f t="shared" si="53"/>
        <v>14158.454732383387</v>
      </c>
      <c r="F76" s="271">
        <f t="shared" si="53"/>
        <v>16867.398727581076</v>
      </c>
      <c r="G76" s="271">
        <f t="shared" si="53"/>
        <v>24442.985480303803</v>
      </c>
      <c r="H76" s="271">
        <f t="shared" si="53"/>
        <v>28148.152308750046</v>
      </c>
      <c r="I76" s="271">
        <f t="shared" si="53"/>
        <v>21684.608121153728</v>
      </c>
      <c r="J76" s="271">
        <f t="shared" si="53"/>
        <v>33491.82717983006</v>
      </c>
      <c r="K76" s="271">
        <f t="shared" si="53"/>
        <v>23670.532693602123</v>
      </c>
      <c r="L76" s="294">
        <f t="shared" si="53"/>
        <v>22680.31184011243</v>
      </c>
      <c r="M76" s="284"/>
      <c r="N76" s="88" t="s">
        <v>62</v>
      </c>
      <c r="O76" s="92"/>
      <c r="P76" s="279">
        <f t="shared" si="44"/>
        <v>2817.472924364962</v>
      </c>
      <c r="Q76" s="279">
        <f t="shared" si="45"/>
        <v>1179.8712276986155</v>
      </c>
      <c r="R76" s="279">
        <f t="shared" si="46"/>
        <v>1405.6165606317563</v>
      </c>
      <c r="S76" s="279">
        <f t="shared" si="47"/>
        <v>2036.9154566919835</v>
      </c>
      <c r="T76" s="279">
        <f t="shared" si="48"/>
        <v>2345.679359062504</v>
      </c>
      <c r="U76" s="279">
        <f t="shared" si="49"/>
        <v>1807.0506767628106</v>
      </c>
      <c r="V76" s="279">
        <f t="shared" si="50"/>
        <v>2790.985598319172</v>
      </c>
      <c r="W76" s="279">
        <f t="shared" si="51"/>
        <v>1972.5443911335103</v>
      </c>
      <c r="X76" s="296">
        <f t="shared" si="52"/>
        <v>1890.025986676036</v>
      </c>
      <c r="Y76" s="278"/>
      <c r="Z76" s="278"/>
      <c r="AA76" s="278"/>
      <c r="AB76" s="278"/>
      <c r="AC76" s="278"/>
      <c r="AD76" s="278"/>
      <c r="AE76" s="278"/>
      <c r="AF76" s="278"/>
      <c r="AG76" s="278"/>
    </row>
    <row r="77" spans="1:33" s="128" customFormat="1" ht="15">
      <c r="A77" s="284"/>
      <c r="B77" s="88"/>
      <c r="C77" s="89" t="s">
        <v>75</v>
      </c>
      <c r="D77" s="271">
        <f t="shared" si="40"/>
        <v>1665.0547809601273</v>
      </c>
      <c r="E77" s="271">
        <f t="shared" si="53"/>
        <v>1139.5567604337436</v>
      </c>
      <c r="F77" s="271">
        <f t="shared" si="53"/>
        <v>756.9053398350384</v>
      </c>
      <c r="G77" s="271">
        <f t="shared" si="53"/>
        <v>2099.716882949026</v>
      </c>
      <c r="H77" s="271">
        <f t="shared" si="53"/>
        <v>1016.18278000858</v>
      </c>
      <c r="I77" s="271">
        <f t="shared" si="53"/>
        <v>694.4618766035621</v>
      </c>
      <c r="J77" s="271">
        <f t="shared" si="53"/>
        <v>1592.885744760702</v>
      </c>
      <c r="K77" s="271">
        <f t="shared" si="53"/>
        <v>919.0166754177766</v>
      </c>
      <c r="L77" s="294">
        <f t="shared" si="53"/>
        <v>1213.7819600367502</v>
      </c>
      <c r="M77" s="284"/>
      <c r="N77" s="88"/>
      <c r="O77" s="89" t="s">
        <v>75</v>
      </c>
      <c r="P77" s="279">
        <f t="shared" si="44"/>
        <v>138.75456508001062</v>
      </c>
      <c r="Q77" s="279">
        <f t="shared" si="45"/>
        <v>94.96306336947863</v>
      </c>
      <c r="R77" s="279">
        <f t="shared" si="46"/>
        <v>63.075444986253196</v>
      </c>
      <c r="S77" s="279">
        <f t="shared" si="47"/>
        <v>174.97640691241884</v>
      </c>
      <c r="T77" s="279">
        <f t="shared" si="48"/>
        <v>84.68189833404834</v>
      </c>
      <c r="U77" s="279">
        <f t="shared" si="49"/>
        <v>57.87182305029685</v>
      </c>
      <c r="V77" s="279">
        <f t="shared" si="50"/>
        <v>132.7404787300585</v>
      </c>
      <c r="W77" s="279">
        <f t="shared" si="51"/>
        <v>76.58472295148138</v>
      </c>
      <c r="X77" s="296">
        <f t="shared" si="52"/>
        <v>101.14849666972918</v>
      </c>
      <c r="Y77" s="278"/>
      <c r="Z77" s="278"/>
      <c r="AA77" s="278"/>
      <c r="AB77" s="278"/>
      <c r="AC77" s="278"/>
      <c r="AD77" s="278"/>
      <c r="AE77" s="278"/>
      <c r="AF77" s="278"/>
      <c r="AG77" s="278"/>
    </row>
    <row r="78" spans="1:33" s="128" customFormat="1" ht="15">
      <c r="A78" s="284"/>
      <c r="B78" s="88" t="s">
        <v>66</v>
      </c>
      <c r="C78" s="89"/>
      <c r="D78" s="271">
        <f aca="true" t="shared" si="54" ref="D78:L78">D25/D$80</f>
        <v>21754.296137729867</v>
      </c>
      <c r="E78" s="271">
        <f t="shared" si="54"/>
        <v>1193.1124072179605</v>
      </c>
      <c r="F78" s="271">
        <f t="shared" si="54"/>
        <v>5506.985547249263</v>
      </c>
      <c r="G78" s="271">
        <f t="shared" si="54"/>
        <v>4267.776992482132</v>
      </c>
      <c r="H78" s="271">
        <f t="shared" si="54"/>
        <v>8052.69203863741</v>
      </c>
      <c r="I78" s="271">
        <f t="shared" si="54"/>
        <v>20130.076063333134</v>
      </c>
      <c r="J78" s="271">
        <f t="shared" si="54"/>
        <v>8064.1139845472635</v>
      </c>
      <c r="K78" s="271">
        <f t="shared" si="54"/>
        <v>4813.376124206363</v>
      </c>
      <c r="L78" s="294">
        <f t="shared" si="54"/>
        <v>6474.14035951914</v>
      </c>
      <c r="M78" s="284"/>
      <c r="N78" s="88" t="s">
        <v>66</v>
      </c>
      <c r="O78" s="89"/>
      <c r="P78" s="279">
        <f t="shared" si="44"/>
        <v>1812.8580114774888</v>
      </c>
      <c r="Q78" s="279">
        <f t="shared" si="45"/>
        <v>99.42603393483004</v>
      </c>
      <c r="R78" s="279">
        <f t="shared" si="46"/>
        <v>458.9154622707719</v>
      </c>
      <c r="S78" s="279">
        <f t="shared" si="47"/>
        <v>355.6480827068444</v>
      </c>
      <c r="T78" s="279">
        <f t="shared" si="48"/>
        <v>671.0576698864509</v>
      </c>
      <c r="U78" s="279">
        <f t="shared" si="49"/>
        <v>1677.5063386110944</v>
      </c>
      <c r="V78" s="279">
        <f t="shared" si="50"/>
        <v>672.0094987122719</v>
      </c>
      <c r="W78" s="279">
        <f t="shared" si="51"/>
        <v>401.1146770171969</v>
      </c>
      <c r="X78" s="296">
        <f t="shared" si="52"/>
        <v>539.5116966265949</v>
      </c>
      <c r="Y78" s="278"/>
      <c r="Z78" s="278"/>
      <c r="AA78" s="278"/>
      <c r="AB78" s="278"/>
      <c r="AC78" s="278"/>
      <c r="AD78" s="278"/>
      <c r="AE78" s="278"/>
      <c r="AF78" s="278"/>
      <c r="AG78" s="278"/>
    </row>
    <row r="79" spans="1:33" s="128" customFormat="1" ht="15">
      <c r="A79" s="284"/>
      <c r="B79" s="231" t="s">
        <v>50</v>
      </c>
      <c r="C79" s="232"/>
      <c r="D79" s="232">
        <f aca="true" t="shared" si="55" ref="D79:L79">D26/D$80</f>
        <v>132473.10399053426</v>
      </c>
      <c r="E79" s="232">
        <f t="shared" si="55"/>
        <v>110360.98078290343</v>
      </c>
      <c r="F79" s="232">
        <f t="shared" si="55"/>
        <v>80575.10715013313</v>
      </c>
      <c r="G79" s="232">
        <f t="shared" si="55"/>
        <v>114751.333729007</v>
      </c>
      <c r="H79" s="232">
        <f t="shared" si="55"/>
        <v>106227.75083059854</v>
      </c>
      <c r="I79" s="232">
        <f t="shared" si="55"/>
        <v>104355.57212932683</v>
      </c>
      <c r="J79" s="232">
        <f t="shared" si="55"/>
        <v>112065.58055044775</v>
      </c>
      <c r="K79" s="232">
        <f t="shared" si="55"/>
        <v>83905.6473763723</v>
      </c>
      <c r="L79" s="233">
        <f t="shared" si="55"/>
        <v>98441.01450845994</v>
      </c>
      <c r="M79" s="284"/>
      <c r="N79" s="231" t="s">
        <v>50</v>
      </c>
      <c r="O79" s="232"/>
      <c r="P79" s="232">
        <f t="shared" si="44"/>
        <v>11039.425332544522</v>
      </c>
      <c r="Q79" s="232">
        <f t="shared" si="45"/>
        <v>9196.748398575286</v>
      </c>
      <c r="R79" s="232">
        <f t="shared" si="46"/>
        <v>6714.592262511094</v>
      </c>
      <c r="S79" s="232">
        <f t="shared" si="47"/>
        <v>9562.611144083918</v>
      </c>
      <c r="T79" s="232">
        <f t="shared" si="48"/>
        <v>8852.312569216545</v>
      </c>
      <c r="U79" s="232">
        <f t="shared" si="49"/>
        <v>8696.297677443903</v>
      </c>
      <c r="V79" s="232">
        <f t="shared" si="50"/>
        <v>9338.79837920398</v>
      </c>
      <c r="W79" s="232">
        <f t="shared" si="51"/>
        <v>6992.137281364358</v>
      </c>
      <c r="X79" s="233">
        <f t="shared" si="52"/>
        <v>8203.417875704994</v>
      </c>
      <c r="Y79" s="278"/>
      <c r="Z79" s="278"/>
      <c r="AA79" s="278"/>
      <c r="AB79" s="278"/>
      <c r="AC79" s="278"/>
      <c r="AD79" s="278"/>
      <c r="AE79" s="278"/>
      <c r="AF79" s="278"/>
      <c r="AG79" s="278"/>
    </row>
    <row r="80" spans="1:33" s="128" customFormat="1" ht="15">
      <c r="A80" s="284"/>
      <c r="B80" s="231" t="s">
        <v>1</v>
      </c>
      <c r="C80" s="232"/>
      <c r="D80" s="232">
        <v>7685</v>
      </c>
      <c r="E80" s="232">
        <v>14640</v>
      </c>
      <c r="F80" s="232">
        <v>39074</v>
      </c>
      <c r="G80" s="232">
        <v>27737</v>
      </c>
      <c r="H80" s="232">
        <v>8325</v>
      </c>
      <c r="I80" s="232">
        <v>5735</v>
      </c>
      <c r="J80" s="232">
        <v>13456</v>
      </c>
      <c r="K80" s="232">
        <v>32502</v>
      </c>
      <c r="L80" s="233">
        <v>149154</v>
      </c>
      <c r="M80" s="284"/>
      <c r="N80" s="163"/>
      <c r="O80" s="280"/>
      <c r="P80" s="275"/>
      <c r="Q80" s="275"/>
      <c r="R80" s="275"/>
      <c r="S80" s="275"/>
      <c r="T80" s="275"/>
      <c r="U80" s="275"/>
      <c r="V80" s="275"/>
      <c r="W80" s="275"/>
      <c r="X80" s="297"/>
      <c r="Y80" s="278"/>
      <c r="Z80" s="278"/>
      <c r="AA80" s="278"/>
      <c r="AB80" s="278"/>
      <c r="AC80" s="278"/>
      <c r="AD80" s="278"/>
      <c r="AE80" s="278"/>
      <c r="AF80" s="278"/>
      <c r="AG80" s="278"/>
    </row>
    <row r="81" spans="1:33" s="140" customFormat="1" ht="12.75">
      <c r="A81" s="300"/>
      <c r="B81" s="304" t="s">
        <v>67</v>
      </c>
      <c r="C81" s="305"/>
      <c r="D81" s="306"/>
      <c r="E81" s="306"/>
      <c r="F81" s="306"/>
      <c r="G81" s="306"/>
      <c r="H81" s="306"/>
      <c r="I81" s="306"/>
      <c r="J81" s="306"/>
      <c r="K81" s="306"/>
      <c r="L81" s="95" t="s">
        <v>87</v>
      </c>
      <c r="M81" s="300"/>
      <c r="N81" s="304" t="s">
        <v>67</v>
      </c>
      <c r="O81" s="305"/>
      <c r="P81" s="306"/>
      <c r="Q81" s="306"/>
      <c r="R81" s="306"/>
      <c r="S81" s="306"/>
      <c r="T81" s="306"/>
      <c r="U81" s="306"/>
      <c r="V81" s="306"/>
      <c r="W81" s="306"/>
      <c r="X81" s="95" t="s">
        <v>87</v>
      </c>
      <c r="Y81" s="307"/>
      <c r="Z81" s="307"/>
      <c r="AA81" s="307"/>
      <c r="AB81" s="307"/>
      <c r="AC81" s="307"/>
      <c r="AD81" s="307"/>
      <c r="AE81" s="307"/>
      <c r="AF81" s="307"/>
      <c r="AG81" s="307"/>
    </row>
    <row r="82" spans="1:33" s="128" customFormat="1" ht="15">
      <c r="A82" s="284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84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</row>
    <row r="83" spans="1:33" ht="12.75">
      <c r="A83" s="29"/>
      <c r="C83" s="28"/>
      <c r="D83" s="30"/>
      <c r="E83" s="30"/>
      <c r="F83" s="30"/>
      <c r="G83" s="30"/>
      <c r="H83" s="30"/>
      <c r="I83" s="30"/>
      <c r="J83" s="30"/>
      <c r="K83" s="30"/>
      <c r="L83" s="30"/>
      <c r="M83" s="2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7"/>
      <c r="Z83" s="27"/>
      <c r="AA83" s="27"/>
      <c r="AB83" s="27"/>
      <c r="AC83" s="27"/>
      <c r="AD83" s="27"/>
      <c r="AE83" s="27"/>
      <c r="AF83" s="27"/>
      <c r="AG83" s="27"/>
    </row>
  </sheetData>
  <sheetProtection/>
  <mergeCells count="20">
    <mergeCell ref="N30:X30"/>
    <mergeCell ref="Q1:X1"/>
    <mergeCell ref="B3:L3"/>
    <mergeCell ref="N3:X3"/>
    <mergeCell ref="L32:L33"/>
    <mergeCell ref="P32:W32"/>
    <mergeCell ref="X32:X33"/>
    <mergeCell ref="D5:K5"/>
    <mergeCell ref="L5:L6"/>
    <mergeCell ref="D32:K32"/>
    <mergeCell ref="X5:X6"/>
    <mergeCell ref="K28:L28"/>
    <mergeCell ref="B30:L30"/>
    <mergeCell ref="P5:W5"/>
    <mergeCell ref="B56:L56"/>
    <mergeCell ref="N56:X56"/>
    <mergeCell ref="D58:K58"/>
    <mergeCell ref="L58:L59"/>
    <mergeCell ref="P58:W58"/>
    <mergeCell ref="X58:X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.28125" style="113" customWidth="1"/>
    <col min="3" max="3" width="22.140625" style="0" customWidth="1"/>
    <col min="4" max="10" width="13.140625" style="0" customWidth="1"/>
    <col min="11" max="11" width="4.8515625" style="113" customWidth="1"/>
    <col min="13" max="13" width="22.57421875" style="0" customWidth="1"/>
  </cols>
  <sheetData>
    <row r="1" spans="1:27" s="137" customFormat="1" ht="19.5">
      <c r="A1" s="309"/>
      <c r="B1" s="60" t="s">
        <v>47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2" t="s">
        <v>21</v>
      </c>
      <c r="P1" s="112"/>
      <c r="Q1" s="112"/>
      <c r="R1" s="112"/>
      <c r="S1" s="112"/>
      <c r="T1" s="168"/>
      <c r="U1" s="310"/>
      <c r="V1" s="310"/>
      <c r="W1" s="310"/>
      <c r="X1" s="310"/>
      <c r="Y1" s="310"/>
      <c r="Z1" s="310"/>
      <c r="AA1" s="310"/>
    </row>
    <row r="2" spans="1:27" s="137" customFormat="1" ht="12.7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1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</row>
    <row r="3" spans="1:27" s="137" customFormat="1" ht="15.75">
      <c r="A3" s="313"/>
      <c r="B3" s="103" t="s">
        <v>83</v>
      </c>
      <c r="C3" s="103"/>
      <c r="D3" s="103"/>
      <c r="E3" s="103"/>
      <c r="F3" s="103"/>
      <c r="G3" s="103"/>
      <c r="H3" s="103"/>
      <c r="I3" s="103"/>
      <c r="J3" s="103"/>
      <c r="K3" s="313"/>
      <c r="L3" s="103" t="s">
        <v>89</v>
      </c>
      <c r="M3" s="103"/>
      <c r="N3" s="103"/>
      <c r="O3" s="103"/>
      <c r="P3" s="103"/>
      <c r="Q3" s="103"/>
      <c r="R3" s="103"/>
      <c r="S3" s="103"/>
      <c r="T3" s="103"/>
      <c r="U3" s="310"/>
      <c r="V3" s="310"/>
      <c r="W3" s="310"/>
      <c r="X3" s="310"/>
      <c r="Y3" s="310"/>
      <c r="Z3" s="310"/>
      <c r="AA3" s="310"/>
    </row>
    <row r="4" spans="1:27" s="128" customFormat="1" ht="15">
      <c r="A4" s="315"/>
      <c r="B4" s="316"/>
      <c r="C4" s="316"/>
      <c r="D4" s="317"/>
      <c r="E4" s="317"/>
      <c r="F4" s="317"/>
      <c r="G4" s="317"/>
      <c r="H4" s="317"/>
      <c r="I4" s="317"/>
      <c r="J4" s="317"/>
      <c r="K4" s="315"/>
      <c r="L4" s="316"/>
      <c r="M4" s="316"/>
      <c r="N4" s="317"/>
      <c r="O4" s="317"/>
      <c r="P4" s="317"/>
      <c r="Q4" s="317"/>
      <c r="R4" s="317"/>
      <c r="S4" s="317"/>
      <c r="T4" s="317"/>
      <c r="U4" s="315"/>
      <c r="V4" s="315"/>
      <c r="W4" s="315"/>
      <c r="X4" s="315"/>
      <c r="Y4" s="315"/>
      <c r="Z4" s="315"/>
      <c r="AA4" s="315"/>
    </row>
    <row r="5" spans="1:27" s="128" customFormat="1" ht="15">
      <c r="A5" s="315"/>
      <c r="B5" s="331"/>
      <c r="C5" s="332"/>
      <c r="D5" s="333" t="s">
        <v>116</v>
      </c>
      <c r="E5" s="334"/>
      <c r="F5" s="334"/>
      <c r="G5" s="335"/>
      <c r="H5" s="335"/>
      <c r="I5" s="335"/>
      <c r="J5" s="336" t="s">
        <v>50</v>
      </c>
      <c r="K5" s="315"/>
      <c r="L5" s="331"/>
      <c r="M5" s="332"/>
      <c r="N5" s="333" t="s">
        <v>116</v>
      </c>
      <c r="O5" s="334"/>
      <c r="P5" s="334"/>
      <c r="Q5" s="335"/>
      <c r="R5" s="335"/>
      <c r="S5" s="335"/>
      <c r="T5" s="336" t="s">
        <v>50</v>
      </c>
      <c r="U5" s="315"/>
      <c r="V5" s="315"/>
      <c r="W5" s="315"/>
      <c r="X5" s="315"/>
      <c r="Y5" s="315"/>
      <c r="Z5" s="315"/>
      <c r="AA5" s="315"/>
    </row>
    <row r="6" spans="1:27" s="128" customFormat="1" ht="45">
      <c r="A6" s="315"/>
      <c r="B6" s="337" t="s">
        <v>51</v>
      </c>
      <c r="C6" s="318"/>
      <c r="D6" s="319" t="s">
        <v>65</v>
      </c>
      <c r="E6" s="319" t="s">
        <v>78</v>
      </c>
      <c r="F6" s="319" t="s">
        <v>77</v>
      </c>
      <c r="G6" s="319" t="s">
        <v>80</v>
      </c>
      <c r="H6" s="319" t="s">
        <v>81</v>
      </c>
      <c r="I6" s="319" t="s">
        <v>36</v>
      </c>
      <c r="J6" s="338"/>
      <c r="K6" s="315"/>
      <c r="L6" s="337" t="s">
        <v>51</v>
      </c>
      <c r="M6" s="318"/>
      <c r="N6" s="319" t="s">
        <v>65</v>
      </c>
      <c r="O6" s="319" t="s">
        <v>78</v>
      </c>
      <c r="P6" s="319" t="s">
        <v>77</v>
      </c>
      <c r="Q6" s="319" t="s">
        <v>80</v>
      </c>
      <c r="R6" s="319" t="s">
        <v>81</v>
      </c>
      <c r="S6" s="319" t="s">
        <v>36</v>
      </c>
      <c r="T6" s="338"/>
      <c r="U6" s="315"/>
      <c r="V6" s="315"/>
      <c r="W6" s="315"/>
      <c r="X6" s="315"/>
      <c r="Y6" s="315"/>
      <c r="Z6" s="315"/>
      <c r="AA6" s="315"/>
    </row>
    <row r="7" spans="1:27" s="128" customFormat="1" ht="15">
      <c r="A7" s="315"/>
      <c r="B7" s="88" t="s">
        <v>52</v>
      </c>
      <c r="C7" s="89"/>
      <c r="D7" s="320">
        <v>224949919.35892868</v>
      </c>
      <c r="E7" s="320">
        <v>396088811.3857146</v>
      </c>
      <c r="F7" s="320">
        <v>367594175.0980354</v>
      </c>
      <c r="G7" s="320">
        <v>597394231.2339287</v>
      </c>
      <c r="H7" s="320">
        <v>709710139.9864284</v>
      </c>
      <c r="I7" s="320">
        <v>808191092.5192848</v>
      </c>
      <c r="J7" s="339">
        <v>3103928369.5823207</v>
      </c>
      <c r="K7" s="315"/>
      <c r="L7" s="88" t="s">
        <v>52</v>
      </c>
      <c r="M7" s="89"/>
      <c r="N7" s="321">
        <f aca="true" t="shared" si="0" ref="N7:T7">D7/D$26</f>
        <v>0.22096030339214273</v>
      </c>
      <c r="O7" s="321">
        <f t="shared" si="0"/>
        <v>0.1789166054334386</v>
      </c>
      <c r="P7" s="321">
        <f t="shared" si="0"/>
        <v>0.1780625161188517</v>
      </c>
      <c r="Q7" s="321">
        <f t="shared" si="0"/>
        <v>0.24011665732927676</v>
      </c>
      <c r="R7" s="321">
        <f t="shared" si="0"/>
        <v>0.2760566053655897</v>
      </c>
      <c r="S7" s="321">
        <f t="shared" si="0"/>
        <v>0.18674552472102762</v>
      </c>
      <c r="T7" s="341">
        <f t="shared" si="0"/>
        <v>0.21139791755266213</v>
      </c>
      <c r="U7" s="315"/>
      <c r="V7" s="315"/>
      <c r="W7" s="315"/>
      <c r="X7" s="315"/>
      <c r="Y7" s="315"/>
      <c r="Z7" s="315"/>
      <c r="AA7" s="315"/>
    </row>
    <row r="8" spans="1:27" s="128" customFormat="1" ht="15">
      <c r="A8" s="315"/>
      <c r="B8" s="88"/>
      <c r="C8" s="89" t="s">
        <v>79</v>
      </c>
      <c r="D8" s="322">
        <v>83199599.10714285</v>
      </c>
      <c r="E8" s="322">
        <v>156555511.9107143</v>
      </c>
      <c r="F8" s="322">
        <v>156884467.37857142</v>
      </c>
      <c r="G8" s="322">
        <v>248950812.82142857</v>
      </c>
      <c r="H8" s="322">
        <v>157221492.21428576</v>
      </c>
      <c r="I8" s="322">
        <v>264395920.7857144</v>
      </c>
      <c r="J8" s="340">
        <v>1067207804.2178572</v>
      </c>
      <c r="K8" s="315"/>
      <c r="L8" s="88"/>
      <c r="M8" s="89" t="s">
        <v>79</v>
      </c>
      <c r="N8" s="321">
        <f>D8/D$7</f>
        <v>0.3698583193283572</v>
      </c>
      <c r="O8" s="321">
        <f aca="true" t="shared" si="1" ref="O8:T8">E8/E$7</f>
        <v>0.3952535578144853</v>
      </c>
      <c r="P8" s="321">
        <f t="shared" si="1"/>
        <v>0.42678714192555195</v>
      </c>
      <c r="Q8" s="321">
        <f t="shared" si="1"/>
        <v>0.41672784872263685</v>
      </c>
      <c r="R8" s="321">
        <f t="shared" si="1"/>
        <v>0.2215291614930178</v>
      </c>
      <c r="S8" s="321">
        <f t="shared" si="1"/>
        <v>0.327145304165061</v>
      </c>
      <c r="T8" s="341">
        <f t="shared" si="1"/>
        <v>0.3438248816165386</v>
      </c>
      <c r="U8" s="315"/>
      <c r="V8" s="315"/>
      <c r="W8" s="315"/>
      <c r="X8" s="315"/>
      <c r="Y8" s="315"/>
      <c r="Z8" s="315"/>
      <c r="AA8" s="315"/>
    </row>
    <row r="9" spans="1:27" s="128" customFormat="1" ht="15">
      <c r="A9" s="315"/>
      <c r="B9" s="88"/>
      <c r="C9" s="89" t="s">
        <v>53</v>
      </c>
      <c r="D9" s="320">
        <v>36693587.135714285</v>
      </c>
      <c r="E9" s="320">
        <v>97148403.9107143</v>
      </c>
      <c r="F9" s="320">
        <v>50310233.85714286</v>
      </c>
      <c r="G9" s="320">
        <v>3976708.1107142856</v>
      </c>
      <c r="H9" s="320">
        <v>55782042.45357144</v>
      </c>
      <c r="I9" s="320">
        <v>48357160.050000004</v>
      </c>
      <c r="J9" s="339">
        <v>292268135.5178572</v>
      </c>
      <c r="K9" s="315"/>
      <c r="L9" s="88"/>
      <c r="M9" s="89" t="s">
        <v>53</v>
      </c>
      <c r="N9" s="321">
        <f>D9/D$7</f>
        <v>0.16311891660279385</v>
      </c>
      <c r="O9" s="321">
        <f aca="true" t="shared" si="2" ref="O9:T11">E9/E$7</f>
        <v>0.24526924547765216</v>
      </c>
      <c r="P9" s="321">
        <f t="shared" si="2"/>
        <v>0.1368635230515429</v>
      </c>
      <c r="Q9" s="321">
        <f t="shared" si="2"/>
        <v>0.006656756799442677</v>
      </c>
      <c r="R9" s="321">
        <f t="shared" si="2"/>
        <v>0.0785983450294766</v>
      </c>
      <c r="S9" s="321">
        <f t="shared" si="2"/>
        <v>0.05983381962211631</v>
      </c>
      <c r="T9" s="341">
        <f t="shared" si="2"/>
        <v>0.09416072174281076</v>
      </c>
      <c r="U9" s="315"/>
      <c r="V9" s="315"/>
      <c r="W9" s="315"/>
      <c r="X9" s="315"/>
      <c r="Y9" s="315"/>
      <c r="Z9" s="315"/>
      <c r="AA9" s="315"/>
    </row>
    <row r="10" spans="1:27" s="128" customFormat="1" ht="15">
      <c r="A10" s="315"/>
      <c r="B10" s="88"/>
      <c r="C10" s="89" t="s">
        <v>64</v>
      </c>
      <c r="D10" s="322">
        <v>22866771.589285716</v>
      </c>
      <c r="E10" s="322">
        <v>43379015.778571434</v>
      </c>
      <c r="F10" s="322">
        <v>75412931.57142858</v>
      </c>
      <c r="G10" s="322">
        <v>164984093.2142857</v>
      </c>
      <c r="H10" s="322">
        <v>97443640.67857146</v>
      </c>
      <c r="I10" s="322">
        <v>170074581.87857142</v>
      </c>
      <c r="J10" s="340">
        <v>574161034.7107143</v>
      </c>
      <c r="K10" s="315"/>
      <c r="L10" s="88"/>
      <c r="M10" s="89" t="s">
        <v>64</v>
      </c>
      <c r="N10" s="321">
        <f>D10/D$7</f>
        <v>0.10165272187895137</v>
      </c>
      <c r="O10" s="321">
        <f t="shared" si="2"/>
        <v>0.10951840731579915</v>
      </c>
      <c r="P10" s="321">
        <f t="shared" si="2"/>
        <v>0.20515268380222934</v>
      </c>
      <c r="Q10" s="321">
        <f t="shared" si="2"/>
        <v>0.2761728931889885</v>
      </c>
      <c r="R10" s="321">
        <f t="shared" si="2"/>
        <v>0.13730061779931008</v>
      </c>
      <c r="S10" s="321">
        <f t="shared" si="2"/>
        <v>0.210438575050879</v>
      </c>
      <c r="T10" s="341">
        <f t="shared" si="2"/>
        <v>0.18497882887290218</v>
      </c>
      <c r="U10" s="315"/>
      <c r="V10" s="315"/>
      <c r="W10" s="315"/>
      <c r="X10" s="315"/>
      <c r="Y10" s="315"/>
      <c r="Z10" s="315"/>
      <c r="AA10" s="315"/>
    </row>
    <row r="11" spans="1:27" s="128" customFormat="1" ht="15">
      <c r="A11" s="315"/>
      <c r="B11" s="88"/>
      <c r="C11" s="89" t="s">
        <v>82</v>
      </c>
      <c r="D11" s="322">
        <v>17368567.235714287</v>
      </c>
      <c r="E11" s="322">
        <v>22348353.746428568</v>
      </c>
      <c r="F11" s="322">
        <v>25363897.189285714</v>
      </c>
      <c r="G11" s="322">
        <v>49192309.25</v>
      </c>
      <c r="H11" s="322">
        <v>35230712.23928572</v>
      </c>
      <c r="I11" s="322">
        <v>80553457.30357145</v>
      </c>
      <c r="J11" s="340">
        <v>230057296.96428573</v>
      </c>
      <c r="K11" s="315"/>
      <c r="L11" s="88"/>
      <c r="M11" s="89" t="s">
        <v>82</v>
      </c>
      <c r="N11" s="321">
        <f>D11/D$7</f>
        <v>0.07721081779096399</v>
      </c>
      <c r="O11" s="321">
        <f t="shared" si="2"/>
        <v>0.05642258277441105</v>
      </c>
      <c r="P11" s="321">
        <f t="shared" si="2"/>
        <v>0.0689997255329775</v>
      </c>
      <c r="Q11" s="321">
        <f t="shared" si="2"/>
        <v>0.08234480126865702</v>
      </c>
      <c r="R11" s="321">
        <f t="shared" si="2"/>
        <v>0.04964098757270036</v>
      </c>
      <c r="S11" s="321">
        <f t="shared" si="2"/>
        <v>0.09967130057381733</v>
      </c>
      <c r="T11" s="341">
        <f t="shared" si="2"/>
        <v>0.07411810762734944</v>
      </c>
      <c r="U11" s="315"/>
      <c r="V11" s="315"/>
      <c r="W11" s="315"/>
      <c r="X11" s="315"/>
      <c r="Y11" s="315"/>
      <c r="Z11" s="315"/>
      <c r="AA11" s="315"/>
    </row>
    <row r="12" spans="1:27" s="128" customFormat="1" ht="15">
      <c r="A12" s="315"/>
      <c r="B12" s="88" t="s">
        <v>54</v>
      </c>
      <c r="C12" s="92"/>
      <c r="D12" s="322">
        <v>240189967.72519675</v>
      </c>
      <c r="E12" s="322">
        <v>1092518216.854322</v>
      </c>
      <c r="F12" s="322">
        <v>805464656.4970546</v>
      </c>
      <c r="G12" s="322">
        <v>804057306.7199478</v>
      </c>
      <c r="H12" s="322">
        <v>1002693303.5569012</v>
      </c>
      <c r="I12" s="322">
        <v>1635539569.8366675</v>
      </c>
      <c r="J12" s="340">
        <v>5580463021.19009</v>
      </c>
      <c r="K12" s="315"/>
      <c r="L12" s="88" t="s">
        <v>54</v>
      </c>
      <c r="M12" s="92"/>
      <c r="N12" s="321">
        <f aca="true" t="shared" si="3" ref="N12:T12">D12/D$26</f>
        <v>0.23593006075110604</v>
      </c>
      <c r="O12" s="321">
        <f t="shared" si="3"/>
        <v>0.493499551400907</v>
      </c>
      <c r="P12" s="321">
        <f t="shared" si="3"/>
        <v>0.3901668554525435</v>
      </c>
      <c r="Q12" s="321">
        <f t="shared" si="3"/>
        <v>0.3231828208183235</v>
      </c>
      <c r="R12" s="321">
        <f t="shared" si="3"/>
        <v>0.3900185357475942</v>
      </c>
      <c r="S12" s="321">
        <f t="shared" si="3"/>
        <v>0.3779176707071468</v>
      </c>
      <c r="T12" s="341">
        <f t="shared" si="3"/>
        <v>0.3800662003736795</v>
      </c>
      <c r="U12" s="315"/>
      <c r="V12" s="315"/>
      <c r="W12" s="315"/>
      <c r="X12" s="315"/>
      <c r="Y12" s="315"/>
      <c r="Z12" s="315"/>
      <c r="AA12" s="315"/>
    </row>
    <row r="13" spans="1:27" s="128" customFormat="1" ht="15">
      <c r="A13" s="315"/>
      <c r="B13" s="88"/>
      <c r="C13" s="89" t="s">
        <v>84</v>
      </c>
      <c r="D13" s="320">
        <v>3844889.1428571437</v>
      </c>
      <c r="E13" s="320">
        <v>372105881.26785713</v>
      </c>
      <c r="F13" s="320">
        <v>88631356.775</v>
      </c>
      <c r="G13" s="320">
        <v>39774437.682142854</v>
      </c>
      <c r="H13" s="320">
        <v>161102631.72321427</v>
      </c>
      <c r="I13" s="320">
        <v>201525394.91964287</v>
      </c>
      <c r="J13" s="339">
        <v>866984591.5107143</v>
      </c>
      <c r="K13" s="315"/>
      <c r="L13" s="88"/>
      <c r="M13" s="89" t="s">
        <v>84</v>
      </c>
      <c r="N13" s="321">
        <f>D13/D$12</f>
        <v>0.016007700818112904</v>
      </c>
      <c r="O13" s="321">
        <f aca="true" t="shared" si="4" ref="O13:T13">E13/E$12</f>
        <v>0.3405946697522887</v>
      </c>
      <c r="P13" s="321">
        <f t="shared" si="4"/>
        <v>0.11003754920849729</v>
      </c>
      <c r="Q13" s="321">
        <f t="shared" si="4"/>
        <v>0.04946716776245433</v>
      </c>
      <c r="R13" s="321">
        <f t="shared" si="4"/>
        <v>0.16066989891298497</v>
      </c>
      <c r="S13" s="321">
        <f t="shared" si="4"/>
        <v>0.12321645934849997</v>
      </c>
      <c r="T13" s="341">
        <f t="shared" si="4"/>
        <v>0.15536069107860892</v>
      </c>
      <c r="U13" s="315"/>
      <c r="V13" s="315"/>
      <c r="W13" s="315"/>
      <c r="X13" s="315"/>
      <c r="Y13" s="315"/>
      <c r="Z13" s="315"/>
      <c r="AA13" s="315"/>
    </row>
    <row r="14" spans="1:27" s="128" customFormat="1" ht="15">
      <c r="A14" s="315"/>
      <c r="B14" s="88"/>
      <c r="C14" s="89" t="s">
        <v>55</v>
      </c>
      <c r="D14" s="322">
        <v>97074049.5</v>
      </c>
      <c r="E14" s="322">
        <v>282459427.112143</v>
      </c>
      <c r="F14" s="322">
        <v>293810872.41428566</v>
      </c>
      <c r="G14" s="322">
        <v>380248557.7064287</v>
      </c>
      <c r="H14" s="322">
        <v>417537479.630357</v>
      </c>
      <c r="I14" s="322">
        <v>514514446.6910717</v>
      </c>
      <c r="J14" s="340">
        <v>1985644833.0542858</v>
      </c>
      <c r="K14" s="315"/>
      <c r="L14" s="88"/>
      <c r="M14" s="89" t="s">
        <v>55</v>
      </c>
      <c r="N14" s="321">
        <f>D14/D$12</f>
        <v>0.4041553043175525</v>
      </c>
      <c r="O14" s="321">
        <f aca="true" t="shared" si="5" ref="O14:T16">E14/E$12</f>
        <v>0.25853978703021163</v>
      </c>
      <c r="P14" s="321">
        <f t="shared" si="5"/>
        <v>0.36477189910735713</v>
      </c>
      <c r="Q14" s="321">
        <f t="shared" si="5"/>
        <v>0.47291225952240346</v>
      </c>
      <c r="R14" s="321">
        <f t="shared" si="5"/>
        <v>0.41641594508431107</v>
      </c>
      <c r="S14" s="321">
        <f t="shared" si="5"/>
        <v>0.31458391846945866</v>
      </c>
      <c r="T14" s="341">
        <f t="shared" si="5"/>
        <v>0.3558208029538787</v>
      </c>
      <c r="U14" s="315"/>
      <c r="V14" s="315"/>
      <c r="W14" s="315"/>
      <c r="X14" s="315"/>
      <c r="Y14" s="315"/>
      <c r="Z14" s="315"/>
      <c r="AA14" s="315"/>
    </row>
    <row r="15" spans="1:27" s="128" customFormat="1" ht="15">
      <c r="A15" s="315"/>
      <c r="B15" s="88"/>
      <c r="C15" s="89" t="s">
        <v>56</v>
      </c>
      <c r="D15" s="322">
        <v>102430301.24732144</v>
      </c>
      <c r="E15" s="322">
        <v>275059592.54678595</v>
      </c>
      <c r="F15" s="322">
        <v>296844116.4800001</v>
      </c>
      <c r="G15" s="322">
        <v>267603067.51107132</v>
      </c>
      <c r="H15" s="322">
        <v>264772129.63589293</v>
      </c>
      <c r="I15" s="322">
        <v>559887004.8957138</v>
      </c>
      <c r="J15" s="340">
        <v>1766596212.3167856</v>
      </c>
      <c r="K15" s="315"/>
      <c r="L15" s="88"/>
      <c r="M15" s="89" t="s">
        <v>56</v>
      </c>
      <c r="N15" s="321">
        <f>D15/D$12</f>
        <v>0.4264553687126215</v>
      </c>
      <c r="O15" s="321">
        <f t="shared" si="5"/>
        <v>0.25176659601957263</v>
      </c>
      <c r="P15" s="321">
        <f t="shared" si="5"/>
        <v>0.3685377304709652</v>
      </c>
      <c r="Q15" s="321">
        <f t="shared" si="5"/>
        <v>0.33281591408294625</v>
      </c>
      <c r="R15" s="321">
        <f t="shared" si="5"/>
        <v>0.26406093338476905</v>
      </c>
      <c r="S15" s="321">
        <f t="shared" si="5"/>
        <v>0.3423255635151809</v>
      </c>
      <c r="T15" s="341">
        <f t="shared" si="5"/>
        <v>0.31656803487608115</v>
      </c>
      <c r="U15" s="315"/>
      <c r="V15" s="315"/>
      <c r="W15" s="315"/>
      <c r="X15" s="315"/>
      <c r="Y15" s="315"/>
      <c r="Z15" s="315"/>
      <c r="AA15" s="315"/>
    </row>
    <row r="16" spans="1:27" s="128" customFormat="1" ht="15">
      <c r="A16" s="315"/>
      <c r="B16" s="88"/>
      <c r="C16" s="89" t="s">
        <v>57</v>
      </c>
      <c r="D16" s="320">
        <v>33861117.860017866</v>
      </c>
      <c r="E16" s="320">
        <v>146519655.52396432</v>
      </c>
      <c r="F16" s="320">
        <v>124694330.84919637</v>
      </c>
      <c r="G16" s="320">
        <v>114812933.93459079</v>
      </c>
      <c r="H16" s="320">
        <v>157398568.02815172</v>
      </c>
      <c r="I16" s="320">
        <v>356466404.29809797</v>
      </c>
      <c r="J16" s="339">
        <v>933753010.494019</v>
      </c>
      <c r="K16" s="315"/>
      <c r="L16" s="88"/>
      <c r="M16" s="89" t="s">
        <v>57</v>
      </c>
      <c r="N16" s="321">
        <f>D16/D$12</f>
        <v>0.14097640372206818</v>
      </c>
      <c r="O16" s="321">
        <f t="shared" si="5"/>
        <v>0.1341118649223416</v>
      </c>
      <c r="P16" s="321">
        <f t="shared" si="5"/>
        <v>0.15481043127514604</v>
      </c>
      <c r="Q16" s="321">
        <f t="shared" si="5"/>
        <v>0.14279197884906478</v>
      </c>
      <c r="R16" s="321">
        <f t="shared" si="5"/>
        <v>0.15697578458917036</v>
      </c>
      <c r="S16" s="321">
        <f t="shared" si="5"/>
        <v>0.21795033936946956</v>
      </c>
      <c r="T16" s="341">
        <f t="shared" si="5"/>
        <v>0.16732536474991044</v>
      </c>
      <c r="U16" s="315"/>
      <c r="V16" s="315"/>
      <c r="W16" s="315"/>
      <c r="X16" s="315"/>
      <c r="Y16" s="315"/>
      <c r="Z16" s="315"/>
      <c r="AA16" s="315"/>
    </row>
    <row r="17" spans="1:27" s="128" customFormat="1" ht="15">
      <c r="A17" s="315"/>
      <c r="B17" s="88" t="s">
        <v>58</v>
      </c>
      <c r="C17" s="92"/>
      <c r="D17" s="322">
        <v>125906798.17973943</v>
      </c>
      <c r="E17" s="322">
        <v>270337304.586967</v>
      </c>
      <c r="F17" s="322">
        <v>218218796.93625298</v>
      </c>
      <c r="G17" s="322">
        <v>290964213.06044286</v>
      </c>
      <c r="H17" s="322">
        <v>261116517.9692035</v>
      </c>
      <c r="I17" s="322">
        <v>483432893.10596794</v>
      </c>
      <c r="J17" s="340">
        <v>1649976523.8385737</v>
      </c>
      <c r="K17" s="315"/>
      <c r="L17" s="88" t="s">
        <v>58</v>
      </c>
      <c r="M17" s="92"/>
      <c r="N17" s="321">
        <f aca="true" t="shared" si="6" ref="N17:T17">D17/D$26</f>
        <v>0.12367376882913413</v>
      </c>
      <c r="O17" s="321">
        <f t="shared" si="6"/>
        <v>0.12211360550557103</v>
      </c>
      <c r="P17" s="321">
        <f t="shared" si="6"/>
        <v>0.10570512450730518</v>
      </c>
      <c r="Q17" s="321">
        <f t="shared" si="6"/>
        <v>0.11695016555183145</v>
      </c>
      <c r="R17" s="321">
        <f t="shared" si="6"/>
        <v>0.10156673195741539</v>
      </c>
      <c r="S17" s="321">
        <f t="shared" si="6"/>
        <v>0.11170492984408169</v>
      </c>
      <c r="T17" s="341">
        <f t="shared" si="6"/>
        <v>0.11237424309414436</v>
      </c>
      <c r="U17" s="315"/>
      <c r="V17" s="315"/>
      <c r="W17" s="315"/>
      <c r="X17" s="315"/>
      <c r="Y17" s="315"/>
      <c r="Z17" s="315"/>
      <c r="AA17" s="315"/>
    </row>
    <row r="18" spans="1:27" s="128" customFormat="1" ht="15">
      <c r="A18" s="315"/>
      <c r="B18" s="88"/>
      <c r="C18" s="89" t="s">
        <v>59</v>
      </c>
      <c r="D18" s="320">
        <v>40314258.9221643</v>
      </c>
      <c r="E18" s="320">
        <v>65585289.26886428</v>
      </c>
      <c r="F18" s="320">
        <v>46237684.39317855</v>
      </c>
      <c r="G18" s="320">
        <v>40206494.38662143</v>
      </c>
      <c r="H18" s="320">
        <v>75032640.31826432</v>
      </c>
      <c r="I18" s="320">
        <v>56259784.10930005</v>
      </c>
      <c r="J18" s="339">
        <v>323636151.3983929</v>
      </c>
      <c r="K18" s="315"/>
      <c r="L18" s="88"/>
      <c r="M18" s="89" t="s">
        <v>59</v>
      </c>
      <c r="N18" s="321">
        <f>D18/D$17</f>
        <v>0.32019128041532197</v>
      </c>
      <c r="O18" s="321">
        <f aca="true" t="shared" si="7" ref="O18:T18">E18/E$17</f>
        <v>0.242605397612691</v>
      </c>
      <c r="P18" s="321">
        <f t="shared" si="7"/>
        <v>0.2118868082967468</v>
      </c>
      <c r="Q18" s="321">
        <f t="shared" si="7"/>
        <v>0.1381836410867106</v>
      </c>
      <c r="R18" s="321">
        <f t="shared" si="7"/>
        <v>0.2873530977734384</v>
      </c>
      <c r="S18" s="321">
        <f t="shared" si="7"/>
        <v>0.11637558161969745</v>
      </c>
      <c r="T18" s="341">
        <f t="shared" si="7"/>
        <v>0.19614591281909416</v>
      </c>
      <c r="U18" s="315"/>
      <c r="V18" s="315"/>
      <c r="W18" s="315"/>
      <c r="X18" s="315"/>
      <c r="Y18" s="315"/>
      <c r="Z18" s="315"/>
      <c r="AA18" s="315"/>
    </row>
    <row r="19" spans="1:27" s="128" customFormat="1" ht="15">
      <c r="A19" s="315"/>
      <c r="B19" s="88"/>
      <c r="C19" s="89" t="s">
        <v>63</v>
      </c>
      <c r="D19" s="320">
        <v>50822015.57659999</v>
      </c>
      <c r="E19" s="320">
        <v>91787959.13933568</v>
      </c>
      <c r="F19" s="320">
        <v>96181120.1716785</v>
      </c>
      <c r="G19" s="320">
        <v>160019824.42880714</v>
      </c>
      <c r="H19" s="320">
        <v>96567594.98109281</v>
      </c>
      <c r="I19" s="320">
        <v>224001286.1359571</v>
      </c>
      <c r="J19" s="339">
        <v>719379800.4334712</v>
      </c>
      <c r="K19" s="315"/>
      <c r="L19" s="88"/>
      <c r="M19" s="89" t="s">
        <v>63</v>
      </c>
      <c r="N19" s="321">
        <f>D19/D$17</f>
        <v>0.4036479071133915</v>
      </c>
      <c r="O19" s="321">
        <f aca="true" t="shared" si="8" ref="O19:T22">E19/E$17</f>
        <v>0.33953123591127493</v>
      </c>
      <c r="P19" s="321">
        <f t="shared" si="8"/>
        <v>0.4407554322635888</v>
      </c>
      <c r="Q19" s="321">
        <f t="shared" si="8"/>
        <v>0.5499639379897409</v>
      </c>
      <c r="R19" s="321">
        <f t="shared" si="8"/>
        <v>0.3698256844573967</v>
      </c>
      <c r="S19" s="321">
        <f t="shared" si="8"/>
        <v>0.4633554922106971</v>
      </c>
      <c r="T19" s="341">
        <f t="shared" si="8"/>
        <v>0.435993961150354</v>
      </c>
      <c r="U19" s="315"/>
      <c r="V19" s="315"/>
      <c r="W19" s="315"/>
      <c r="X19" s="315"/>
      <c r="Y19" s="315"/>
      <c r="Z19" s="315"/>
      <c r="AA19" s="315"/>
    </row>
    <row r="20" spans="1:27" s="128" customFormat="1" ht="15">
      <c r="A20" s="315"/>
      <c r="B20" s="88"/>
      <c r="C20" s="89" t="s">
        <v>60</v>
      </c>
      <c r="D20" s="320">
        <v>5045376.518485715</v>
      </c>
      <c r="E20" s="320">
        <v>38637171.3819</v>
      </c>
      <c r="F20" s="320">
        <v>27575240.359885704</v>
      </c>
      <c r="G20" s="320">
        <v>28224414.74007143</v>
      </c>
      <c r="H20" s="320">
        <v>28301056.502542846</v>
      </c>
      <c r="I20" s="320">
        <v>77553563.23423581</v>
      </c>
      <c r="J20" s="339">
        <v>205336822.73712152</v>
      </c>
      <c r="K20" s="315"/>
      <c r="L20" s="88"/>
      <c r="M20" s="89" t="s">
        <v>60</v>
      </c>
      <c r="N20" s="321">
        <f>D20/D$17</f>
        <v>0.040072312150159994</v>
      </c>
      <c r="O20" s="321">
        <f t="shared" si="8"/>
        <v>0.14292208558094316</v>
      </c>
      <c r="P20" s="321">
        <f t="shared" si="8"/>
        <v>0.12636510120592911</v>
      </c>
      <c r="Q20" s="321">
        <f t="shared" si="8"/>
        <v>0.09700304529962346</v>
      </c>
      <c r="R20" s="321">
        <f t="shared" si="8"/>
        <v>0.10838478056712106</v>
      </c>
      <c r="S20" s="321">
        <f t="shared" si="8"/>
        <v>0.1604226033027425</v>
      </c>
      <c r="T20" s="341">
        <f t="shared" si="8"/>
        <v>0.12444832988254732</v>
      </c>
      <c r="U20" s="315"/>
      <c r="V20" s="315"/>
      <c r="W20" s="315"/>
      <c r="X20" s="315"/>
      <c r="Y20" s="315"/>
      <c r="Z20" s="315"/>
      <c r="AA20" s="315"/>
    </row>
    <row r="21" spans="1:27" s="128" customFormat="1" ht="15">
      <c r="A21" s="315"/>
      <c r="B21" s="88"/>
      <c r="C21" s="89" t="s">
        <v>61</v>
      </c>
      <c r="D21" s="320">
        <v>5115904.852678572</v>
      </c>
      <c r="E21" s="320">
        <v>11840734.00714286</v>
      </c>
      <c r="F21" s="320">
        <v>10182997.277678577</v>
      </c>
      <c r="G21" s="320">
        <v>6817995.208928574</v>
      </c>
      <c r="H21" s="320">
        <v>6051922.845535714</v>
      </c>
      <c r="I21" s="320">
        <v>10295042.109821431</v>
      </c>
      <c r="J21" s="339">
        <v>50304596.30178573</v>
      </c>
      <c r="K21" s="315"/>
      <c r="L21" s="88"/>
      <c r="M21" s="89" t="s">
        <v>61</v>
      </c>
      <c r="N21" s="321">
        <f>D21/D$17</f>
        <v>0.040632475185139044</v>
      </c>
      <c r="O21" s="321">
        <f t="shared" si="8"/>
        <v>0.043799852281702835</v>
      </c>
      <c r="P21" s="321">
        <f t="shared" si="8"/>
        <v>0.04666416193584496</v>
      </c>
      <c r="Q21" s="321">
        <f t="shared" si="8"/>
        <v>0.023432418499907588</v>
      </c>
      <c r="R21" s="321">
        <f t="shared" si="8"/>
        <v>0.02317709692440632</v>
      </c>
      <c r="S21" s="321">
        <f t="shared" si="8"/>
        <v>0.02129570051321429</v>
      </c>
      <c r="T21" s="341">
        <f t="shared" si="8"/>
        <v>0.030488067905811794</v>
      </c>
      <c r="U21" s="315"/>
      <c r="V21" s="315"/>
      <c r="W21" s="315"/>
      <c r="X21" s="315"/>
      <c r="Y21" s="315"/>
      <c r="Z21" s="315"/>
      <c r="AA21" s="315"/>
    </row>
    <row r="22" spans="1:27" s="128" customFormat="1" ht="15">
      <c r="A22" s="315"/>
      <c r="B22" s="88"/>
      <c r="C22" s="89" t="s">
        <v>76</v>
      </c>
      <c r="D22" s="320">
        <v>12318942.267400002</v>
      </c>
      <c r="E22" s="320">
        <v>25151777.178571437</v>
      </c>
      <c r="F22" s="320">
        <v>15312549.14142857</v>
      </c>
      <c r="G22" s="320">
        <v>28614525.504285716</v>
      </c>
      <c r="H22" s="320">
        <v>23127259.5823</v>
      </c>
      <c r="I22" s="320">
        <v>45811881.094999984</v>
      </c>
      <c r="J22" s="339">
        <v>150336934.7689857</v>
      </c>
      <c r="K22" s="315"/>
      <c r="L22" s="88"/>
      <c r="M22" s="89" t="s">
        <v>76</v>
      </c>
      <c r="N22" s="321">
        <f>D22/D$17</f>
        <v>0.09784175632688222</v>
      </c>
      <c r="O22" s="321">
        <f t="shared" si="8"/>
        <v>0.09303849950342373</v>
      </c>
      <c r="P22" s="321">
        <f t="shared" si="8"/>
        <v>0.07017062396280069</v>
      </c>
      <c r="Q22" s="321">
        <f t="shared" si="8"/>
        <v>0.09834379700276588</v>
      </c>
      <c r="R22" s="321">
        <f t="shared" si="8"/>
        <v>0.08857064946395948</v>
      </c>
      <c r="S22" s="321">
        <f t="shared" si="8"/>
        <v>0.09476368229862686</v>
      </c>
      <c r="T22" s="341">
        <f t="shared" si="8"/>
        <v>0.0911145901756442</v>
      </c>
      <c r="U22" s="315"/>
      <c r="V22" s="315"/>
      <c r="W22" s="315"/>
      <c r="X22" s="315"/>
      <c r="Y22" s="315"/>
      <c r="Z22" s="315"/>
      <c r="AA22" s="315"/>
    </row>
    <row r="23" spans="1:27" s="128" customFormat="1" ht="15">
      <c r="A23" s="315"/>
      <c r="B23" s="88" t="s">
        <v>62</v>
      </c>
      <c r="C23" s="92"/>
      <c r="D23" s="320">
        <v>259827353.08493683</v>
      </c>
      <c r="E23" s="320">
        <v>387060462.11971784</v>
      </c>
      <c r="F23" s="320">
        <v>458022488.50368255</v>
      </c>
      <c r="G23" s="320">
        <v>595432089.821299</v>
      </c>
      <c r="H23" s="320">
        <v>502393609.221883</v>
      </c>
      <c r="I23" s="320">
        <v>1180123229.4486086</v>
      </c>
      <c r="J23" s="339">
        <v>3382859232.2001276</v>
      </c>
      <c r="K23" s="315"/>
      <c r="L23" s="88" t="s">
        <v>62</v>
      </c>
      <c r="M23" s="92"/>
      <c r="N23" s="321">
        <f aca="true" t="shared" si="9" ref="N23:T23">D23/D$26</f>
        <v>0.25521916580738824</v>
      </c>
      <c r="O23" s="321">
        <f t="shared" si="9"/>
        <v>0.17483842509381117</v>
      </c>
      <c r="P23" s="321">
        <f t="shared" si="9"/>
        <v>0.22186596596704186</v>
      </c>
      <c r="Q23" s="321">
        <f t="shared" si="9"/>
        <v>0.23932799414410533</v>
      </c>
      <c r="R23" s="321">
        <f t="shared" si="9"/>
        <v>0.19541650387271028</v>
      </c>
      <c r="S23" s="321">
        <f t="shared" si="9"/>
        <v>0.27268641508022484</v>
      </c>
      <c r="T23" s="341">
        <f t="shared" si="9"/>
        <v>0.23039494212204895</v>
      </c>
      <c r="U23" s="315"/>
      <c r="V23" s="315"/>
      <c r="W23" s="315"/>
      <c r="X23" s="315"/>
      <c r="Y23" s="315"/>
      <c r="Z23" s="315"/>
      <c r="AA23" s="315"/>
    </row>
    <row r="24" spans="1:27" s="128" customFormat="1" ht="15">
      <c r="A24" s="315"/>
      <c r="B24" s="88"/>
      <c r="C24" s="89" t="s">
        <v>75</v>
      </c>
      <c r="D24" s="320">
        <v>12795945.991678579</v>
      </c>
      <c r="E24" s="320">
        <v>23808536.647928573</v>
      </c>
      <c r="F24" s="320">
        <v>20252401.075142857</v>
      </c>
      <c r="G24" s="320">
        <v>20965804.092357147</v>
      </c>
      <c r="H24" s="320">
        <v>60070291.527571425</v>
      </c>
      <c r="I24" s="320">
        <v>43147455.13264286</v>
      </c>
      <c r="J24" s="339">
        <v>181040434.46732146</v>
      </c>
      <c r="K24" s="315"/>
      <c r="L24" s="88"/>
      <c r="M24" s="89" t="s">
        <v>75</v>
      </c>
      <c r="N24" s="321">
        <f>D24/D23</f>
        <v>0.04924787879240574</v>
      </c>
      <c r="O24" s="321">
        <f aca="true" t="shared" si="10" ref="O24:T24">E24/E23</f>
        <v>0.06151115646775772</v>
      </c>
      <c r="P24" s="321">
        <f t="shared" si="10"/>
        <v>0.0442170451964173</v>
      </c>
      <c r="Q24" s="321">
        <f t="shared" si="10"/>
        <v>0.03521107520195864</v>
      </c>
      <c r="R24" s="321">
        <f t="shared" si="10"/>
        <v>0.11956818403922267</v>
      </c>
      <c r="S24" s="321">
        <f t="shared" si="10"/>
        <v>0.03656182172839927</v>
      </c>
      <c r="T24" s="341">
        <f t="shared" si="10"/>
        <v>0.05351698727043314</v>
      </c>
      <c r="U24" s="315"/>
      <c r="V24" s="315"/>
      <c r="W24" s="315"/>
      <c r="X24" s="315"/>
      <c r="Y24" s="315"/>
      <c r="Z24" s="315"/>
      <c r="AA24" s="315"/>
    </row>
    <row r="25" spans="1:27" s="128" customFormat="1" ht="15">
      <c r="A25" s="315"/>
      <c r="B25" s="88" t="s">
        <v>66</v>
      </c>
      <c r="C25" s="89"/>
      <c r="D25" s="320">
        <v>167181765.81845403</v>
      </c>
      <c r="E25" s="320">
        <v>67813259.70595002</v>
      </c>
      <c r="F25" s="320">
        <v>215110647.84867764</v>
      </c>
      <c r="G25" s="320">
        <v>200085474.07268476</v>
      </c>
      <c r="H25" s="320">
        <v>94972711.97756195</v>
      </c>
      <c r="I25" s="320">
        <v>220480071.76039886</v>
      </c>
      <c r="J25" s="339">
        <v>965643931.1837292</v>
      </c>
      <c r="K25" s="315"/>
      <c r="L25" s="88" t="s">
        <v>66</v>
      </c>
      <c r="M25" s="89"/>
      <c r="N25" s="321">
        <f aca="true" t="shared" si="11" ref="N25:T25">D25/D$26</f>
        <v>0.16421670122022883</v>
      </c>
      <c r="O25" s="321">
        <f t="shared" si="11"/>
        <v>0.03063181256627222</v>
      </c>
      <c r="P25" s="321">
        <f t="shared" si="11"/>
        <v>0.10419953795425771</v>
      </c>
      <c r="Q25" s="321">
        <f t="shared" si="11"/>
        <v>0.08042236215646288</v>
      </c>
      <c r="R25" s="321">
        <f t="shared" si="11"/>
        <v>0.03694162305669043</v>
      </c>
      <c r="S25" s="321">
        <f t="shared" si="11"/>
        <v>0.05094545964751899</v>
      </c>
      <c r="T25" s="341">
        <f t="shared" si="11"/>
        <v>0.06576669685746514</v>
      </c>
      <c r="U25" s="315"/>
      <c r="V25" s="315"/>
      <c r="W25" s="315"/>
      <c r="X25" s="315"/>
      <c r="Y25" s="315"/>
      <c r="Z25" s="315"/>
      <c r="AA25" s="315"/>
    </row>
    <row r="26" spans="1:27" s="128" customFormat="1" ht="15">
      <c r="A26" s="315"/>
      <c r="B26" s="231" t="s">
        <v>50</v>
      </c>
      <c r="C26" s="232"/>
      <c r="D26" s="232">
        <v>1018055804.1672558</v>
      </c>
      <c r="E26" s="232">
        <v>2213818054.6526713</v>
      </c>
      <c r="F26" s="232">
        <v>2064410764.8837032</v>
      </c>
      <c r="G26" s="232">
        <v>2487933314.9083033</v>
      </c>
      <c r="H26" s="232">
        <v>2570886282.711978</v>
      </c>
      <c r="I26" s="232">
        <v>4327766856.670928</v>
      </c>
      <c r="J26" s="233">
        <v>14682871077.99484</v>
      </c>
      <c r="K26" s="315"/>
      <c r="L26" s="231" t="s">
        <v>50</v>
      </c>
      <c r="M26" s="232"/>
      <c r="N26" s="234">
        <v>1</v>
      </c>
      <c r="O26" s="234">
        <v>1</v>
      </c>
      <c r="P26" s="234">
        <v>1</v>
      </c>
      <c r="Q26" s="234">
        <v>1</v>
      </c>
      <c r="R26" s="234">
        <v>1</v>
      </c>
      <c r="S26" s="234">
        <v>1</v>
      </c>
      <c r="T26" s="235">
        <v>1</v>
      </c>
      <c r="U26" s="323"/>
      <c r="V26" s="323"/>
      <c r="W26" s="323"/>
      <c r="X26" s="323"/>
      <c r="Y26" s="323"/>
      <c r="Z26" s="323"/>
      <c r="AA26" s="324"/>
    </row>
    <row r="27" spans="1:27" s="128" customFormat="1" ht="15">
      <c r="A27" s="315"/>
      <c r="B27" s="231" t="s">
        <v>0</v>
      </c>
      <c r="C27" s="232"/>
      <c r="D27" s="232">
        <v>7684.950000000006</v>
      </c>
      <c r="E27" s="232">
        <v>13622.79</v>
      </c>
      <c r="F27" s="232">
        <v>12482</v>
      </c>
      <c r="G27" s="232">
        <v>13058</v>
      </c>
      <c r="H27" s="232">
        <v>7865.14</v>
      </c>
      <c r="I27" s="232">
        <v>12327.4</v>
      </c>
      <c r="J27" s="233">
        <v>67040.22</v>
      </c>
      <c r="K27" s="315"/>
      <c r="L27" s="163"/>
      <c r="M27" s="325"/>
      <c r="N27" s="326"/>
      <c r="O27" s="326"/>
      <c r="P27" s="326"/>
      <c r="Q27" s="326"/>
      <c r="R27" s="326"/>
      <c r="S27" s="326"/>
      <c r="T27" s="342"/>
      <c r="U27" s="323"/>
      <c r="V27" s="323"/>
      <c r="W27" s="323"/>
      <c r="X27" s="323"/>
      <c r="Y27" s="323"/>
      <c r="Z27" s="323"/>
      <c r="AA27" s="324"/>
    </row>
    <row r="28" spans="1:27" s="140" customFormat="1" ht="15" customHeight="1">
      <c r="A28" s="346"/>
      <c r="B28" s="354" t="s">
        <v>112</v>
      </c>
      <c r="C28" s="352"/>
      <c r="D28" s="352"/>
      <c r="E28" s="352"/>
      <c r="F28" s="352"/>
      <c r="G28" s="352"/>
      <c r="H28" s="352"/>
      <c r="I28" s="355" t="s">
        <v>85</v>
      </c>
      <c r="J28" s="356"/>
      <c r="K28" s="346"/>
      <c r="L28" s="354" t="s">
        <v>112</v>
      </c>
      <c r="M28" s="352"/>
      <c r="N28" s="349"/>
      <c r="O28" s="349"/>
      <c r="P28" s="349"/>
      <c r="Q28" s="349"/>
      <c r="R28" s="349"/>
      <c r="S28" s="349"/>
      <c r="T28" s="95" t="s">
        <v>86</v>
      </c>
      <c r="U28" s="346"/>
      <c r="V28" s="346"/>
      <c r="W28" s="346"/>
      <c r="X28" s="346"/>
      <c r="Y28" s="346"/>
      <c r="Z28" s="346"/>
      <c r="AA28" s="346"/>
    </row>
    <row r="29" spans="1:27" s="128" customFormat="1" ht="15">
      <c r="A29" s="315"/>
      <c r="B29" s="327"/>
      <c r="C29" s="327"/>
      <c r="D29" s="327"/>
      <c r="E29" s="327"/>
      <c r="F29" s="327"/>
      <c r="G29" s="327"/>
      <c r="H29" s="327"/>
      <c r="I29" s="327"/>
      <c r="J29" s="327"/>
      <c r="K29" s="315"/>
      <c r="L29" s="327"/>
      <c r="M29" s="327"/>
      <c r="N29" s="327"/>
      <c r="O29" s="327"/>
      <c r="P29" s="327"/>
      <c r="Q29" s="327"/>
      <c r="R29" s="327"/>
      <c r="S29" s="327"/>
      <c r="T29" s="327"/>
      <c r="U29" s="315"/>
      <c r="V29" s="315"/>
      <c r="W29" s="315"/>
      <c r="X29" s="315"/>
      <c r="Y29" s="315"/>
      <c r="Z29" s="315"/>
      <c r="AA29" s="315"/>
    </row>
    <row r="30" spans="1:27" s="128" customFormat="1" ht="15">
      <c r="A30" s="315"/>
      <c r="B30" s="314" t="s">
        <v>69</v>
      </c>
      <c r="C30" s="314"/>
      <c r="D30" s="314"/>
      <c r="E30" s="314"/>
      <c r="F30" s="314"/>
      <c r="G30" s="314"/>
      <c r="H30" s="314"/>
      <c r="I30" s="314"/>
      <c r="J30" s="314"/>
      <c r="K30" s="315"/>
      <c r="L30" s="314" t="s">
        <v>73</v>
      </c>
      <c r="M30" s="314"/>
      <c r="N30" s="314"/>
      <c r="O30" s="314"/>
      <c r="P30" s="314"/>
      <c r="Q30" s="314"/>
      <c r="R30" s="314"/>
      <c r="S30" s="314"/>
      <c r="T30" s="314"/>
      <c r="U30" s="315"/>
      <c r="V30" s="315"/>
      <c r="W30" s="315"/>
      <c r="X30" s="315"/>
      <c r="Y30" s="315"/>
      <c r="Z30" s="315"/>
      <c r="AA30" s="315"/>
    </row>
    <row r="31" spans="1:27" s="128" customFormat="1" ht="15">
      <c r="A31" s="315"/>
      <c r="B31" s="316"/>
      <c r="C31" s="316"/>
      <c r="D31" s="317"/>
      <c r="E31" s="317"/>
      <c r="F31" s="317"/>
      <c r="G31" s="317"/>
      <c r="H31" s="317"/>
      <c r="I31" s="317"/>
      <c r="J31" s="317"/>
      <c r="K31" s="315"/>
      <c r="L31" s="316"/>
      <c r="M31" s="316"/>
      <c r="N31" s="317"/>
      <c r="O31" s="317"/>
      <c r="P31" s="317"/>
      <c r="Q31" s="317"/>
      <c r="R31" s="317"/>
      <c r="S31" s="317"/>
      <c r="T31" s="317"/>
      <c r="U31" s="315"/>
      <c r="V31" s="315"/>
      <c r="W31" s="315"/>
      <c r="X31" s="315"/>
      <c r="Y31" s="315"/>
      <c r="Z31" s="315"/>
      <c r="AA31" s="315"/>
    </row>
    <row r="32" spans="1:27" s="128" customFormat="1" ht="15">
      <c r="A32" s="315"/>
      <c r="B32" s="331"/>
      <c r="C32" s="332"/>
      <c r="D32" s="333" t="s">
        <v>116</v>
      </c>
      <c r="E32" s="334"/>
      <c r="F32" s="334"/>
      <c r="G32" s="335"/>
      <c r="H32" s="335"/>
      <c r="I32" s="335"/>
      <c r="J32" s="336" t="s">
        <v>50</v>
      </c>
      <c r="K32" s="315"/>
      <c r="L32" s="331"/>
      <c r="M32" s="332"/>
      <c r="N32" s="333" t="s">
        <v>116</v>
      </c>
      <c r="O32" s="334"/>
      <c r="P32" s="334"/>
      <c r="Q32" s="335"/>
      <c r="R32" s="335"/>
      <c r="S32" s="335"/>
      <c r="T32" s="336" t="s">
        <v>50</v>
      </c>
      <c r="U32" s="315"/>
      <c r="V32" s="315"/>
      <c r="W32" s="315"/>
      <c r="X32" s="315"/>
      <c r="Y32" s="315"/>
      <c r="Z32" s="315"/>
      <c r="AA32" s="315"/>
    </row>
    <row r="33" spans="1:27" s="128" customFormat="1" ht="45">
      <c r="A33" s="315"/>
      <c r="B33" s="337" t="s">
        <v>51</v>
      </c>
      <c r="C33" s="318"/>
      <c r="D33" s="319" t="s">
        <v>65</v>
      </c>
      <c r="E33" s="319" t="s">
        <v>78</v>
      </c>
      <c r="F33" s="319" t="s">
        <v>77</v>
      </c>
      <c r="G33" s="319" t="s">
        <v>80</v>
      </c>
      <c r="H33" s="319" t="s">
        <v>81</v>
      </c>
      <c r="I33" s="319" t="s">
        <v>36</v>
      </c>
      <c r="J33" s="338"/>
      <c r="K33" s="315"/>
      <c r="L33" s="337" t="s">
        <v>51</v>
      </c>
      <c r="M33" s="318"/>
      <c r="N33" s="319" t="s">
        <v>65</v>
      </c>
      <c r="O33" s="319" t="s">
        <v>78</v>
      </c>
      <c r="P33" s="319" t="s">
        <v>77</v>
      </c>
      <c r="Q33" s="319" t="s">
        <v>80</v>
      </c>
      <c r="R33" s="319" t="s">
        <v>81</v>
      </c>
      <c r="S33" s="319" t="s">
        <v>36</v>
      </c>
      <c r="T33" s="338"/>
      <c r="U33" s="328"/>
      <c r="V33" s="328"/>
      <c r="W33" s="328"/>
      <c r="X33" s="328"/>
      <c r="Y33" s="328"/>
      <c r="Z33" s="328"/>
      <c r="AA33" s="328"/>
    </row>
    <row r="34" spans="1:27" s="128" customFormat="1" ht="15">
      <c r="A34" s="315"/>
      <c r="B34" s="88" t="s">
        <v>52</v>
      </c>
      <c r="C34" s="89"/>
      <c r="D34" s="329">
        <f aca="true" t="shared" si="12" ref="D34:J43">D7/D$27</f>
        <v>29271.48769464063</v>
      </c>
      <c r="E34" s="329">
        <f t="shared" si="12"/>
        <v>29075.45454240391</v>
      </c>
      <c r="F34" s="329">
        <f t="shared" si="12"/>
        <v>29449.9419242137</v>
      </c>
      <c r="G34" s="329">
        <f t="shared" si="12"/>
        <v>45749.29018486205</v>
      </c>
      <c r="H34" s="329">
        <f t="shared" si="12"/>
        <v>90234.90236492018</v>
      </c>
      <c r="I34" s="329">
        <f t="shared" si="12"/>
        <v>65560.54744060263</v>
      </c>
      <c r="J34" s="343">
        <f t="shared" si="12"/>
        <v>46299.49558015055</v>
      </c>
      <c r="K34" s="315"/>
      <c r="L34" s="88" t="s">
        <v>52</v>
      </c>
      <c r="M34" s="89"/>
      <c r="N34" s="344">
        <f>D34/12</f>
        <v>2439.2906412200523</v>
      </c>
      <c r="O34" s="344">
        <f aca="true" t="shared" si="13" ref="O34:T34">E34/12</f>
        <v>2422.954545200326</v>
      </c>
      <c r="P34" s="344">
        <f t="shared" si="13"/>
        <v>2454.1618270178083</v>
      </c>
      <c r="Q34" s="344">
        <f t="shared" si="13"/>
        <v>3812.4408487385044</v>
      </c>
      <c r="R34" s="344">
        <f t="shared" si="13"/>
        <v>7519.575197076682</v>
      </c>
      <c r="S34" s="344">
        <f t="shared" si="13"/>
        <v>5463.3789533835525</v>
      </c>
      <c r="T34" s="345">
        <f t="shared" si="13"/>
        <v>3858.291298345879</v>
      </c>
      <c r="U34" s="328"/>
      <c r="V34" s="328"/>
      <c r="W34" s="328"/>
      <c r="X34" s="328"/>
      <c r="Y34" s="328"/>
      <c r="Z34" s="328"/>
      <c r="AA34" s="328"/>
    </row>
    <row r="35" spans="1:27" s="128" customFormat="1" ht="15">
      <c r="A35" s="315"/>
      <c r="B35" s="88"/>
      <c r="C35" s="89" t="s">
        <v>79</v>
      </c>
      <c r="D35" s="329">
        <f t="shared" si="12"/>
        <v>10826.303242980473</v>
      </c>
      <c r="E35" s="329">
        <f t="shared" si="12"/>
        <v>11492.176852958482</v>
      </c>
      <c r="F35" s="329">
        <f t="shared" si="12"/>
        <v>12568.856543708654</v>
      </c>
      <c r="G35" s="329">
        <f t="shared" si="12"/>
        <v>19065.003279325207</v>
      </c>
      <c r="H35" s="329">
        <f t="shared" si="12"/>
        <v>19989.662258305096</v>
      </c>
      <c r="I35" s="329">
        <f t="shared" si="12"/>
        <v>21447.82523368386</v>
      </c>
      <c r="J35" s="343">
        <f t="shared" si="12"/>
        <v>15918.918586750719</v>
      </c>
      <c r="K35" s="315"/>
      <c r="L35" s="88"/>
      <c r="M35" s="89" t="s">
        <v>79</v>
      </c>
      <c r="N35" s="344">
        <f aca="true" t="shared" si="14" ref="N35:N53">D35/12</f>
        <v>902.1919369150395</v>
      </c>
      <c r="O35" s="344">
        <f aca="true" t="shared" si="15" ref="O35:O53">E35/12</f>
        <v>957.6814044132069</v>
      </c>
      <c r="P35" s="344">
        <f aca="true" t="shared" si="16" ref="P35:P53">F35/12</f>
        <v>1047.4047119757213</v>
      </c>
      <c r="Q35" s="344">
        <f aca="true" t="shared" si="17" ref="Q35:Q53">G35/12</f>
        <v>1588.7502732771006</v>
      </c>
      <c r="R35" s="344">
        <f aca="true" t="shared" si="18" ref="R35:R53">H35/12</f>
        <v>1665.8051881920912</v>
      </c>
      <c r="S35" s="344">
        <f aca="true" t="shared" si="19" ref="S35:S53">I35/12</f>
        <v>1787.318769473655</v>
      </c>
      <c r="T35" s="345">
        <f aca="true" t="shared" si="20" ref="T35:T53">J35/12</f>
        <v>1326.5765488958932</v>
      </c>
      <c r="U35" s="328"/>
      <c r="V35" s="328"/>
      <c r="W35" s="328"/>
      <c r="X35" s="328"/>
      <c r="Y35" s="328"/>
      <c r="Z35" s="328"/>
      <c r="AA35" s="328"/>
    </row>
    <row r="36" spans="1:27" s="128" customFormat="1" ht="15">
      <c r="A36" s="315"/>
      <c r="B36" s="88"/>
      <c r="C36" s="89" t="s">
        <v>53</v>
      </c>
      <c r="D36" s="329">
        <f t="shared" si="12"/>
        <v>4774.733360101791</v>
      </c>
      <c r="E36" s="329">
        <f t="shared" si="12"/>
        <v>7131.314797535181</v>
      </c>
      <c r="F36" s="329">
        <f t="shared" si="12"/>
        <v>4030.6228054112207</v>
      </c>
      <c r="G36" s="329">
        <f t="shared" si="12"/>
        <v>304.54189850775657</v>
      </c>
      <c r="H36" s="329">
        <f t="shared" si="12"/>
        <v>7092.313989779132</v>
      </c>
      <c r="I36" s="329">
        <f t="shared" si="12"/>
        <v>3922.737969888217</v>
      </c>
      <c r="J36" s="343">
        <f t="shared" si="12"/>
        <v>4359.593920155053</v>
      </c>
      <c r="K36" s="315"/>
      <c r="L36" s="88"/>
      <c r="M36" s="89" t="s">
        <v>53</v>
      </c>
      <c r="N36" s="344">
        <f t="shared" si="14"/>
        <v>397.89444667514925</v>
      </c>
      <c r="O36" s="344">
        <f t="shared" si="15"/>
        <v>594.2762331279317</v>
      </c>
      <c r="P36" s="344">
        <f t="shared" si="16"/>
        <v>335.8852337842684</v>
      </c>
      <c r="Q36" s="344">
        <f t="shared" si="17"/>
        <v>25.378491542313046</v>
      </c>
      <c r="R36" s="344">
        <f t="shared" si="18"/>
        <v>591.0261658149276</v>
      </c>
      <c r="S36" s="344">
        <f t="shared" si="19"/>
        <v>326.8948308240181</v>
      </c>
      <c r="T36" s="345">
        <f t="shared" si="20"/>
        <v>363.2994933462544</v>
      </c>
      <c r="U36" s="328"/>
      <c r="V36" s="328"/>
      <c r="W36" s="328"/>
      <c r="X36" s="328"/>
      <c r="Y36" s="328"/>
      <c r="Z36" s="328"/>
      <c r="AA36" s="328"/>
    </row>
    <row r="37" spans="1:27" s="128" customFormat="1" ht="15">
      <c r="A37" s="315"/>
      <c r="B37" s="88"/>
      <c r="C37" s="89" t="s">
        <v>64</v>
      </c>
      <c r="D37" s="329">
        <f t="shared" si="12"/>
        <v>2975.526397606451</v>
      </c>
      <c r="E37" s="329">
        <f t="shared" si="12"/>
        <v>3184.2974734669942</v>
      </c>
      <c r="F37" s="329">
        <f t="shared" si="12"/>
        <v>6041.734623572231</v>
      </c>
      <c r="G37" s="329">
        <f t="shared" si="12"/>
        <v>12634.713831695948</v>
      </c>
      <c r="H37" s="329">
        <f t="shared" si="12"/>
        <v>12389.307841763968</v>
      </c>
      <c r="I37" s="329">
        <f t="shared" si="12"/>
        <v>13796.46818295597</v>
      </c>
      <c r="J37" s="343">
        <f t="shared" si="12"/>
        <v>8564.42646982236</v>
      </c>
      <c r="K37" s="315"/>
      <c r="L37" s="88"/>
      <c r="M37" s="89" t="s">
        <v>64</v>
      </c>
      <c r="N37" s="344">
        <f t="shared" si="14"/>
        <v>247.96053313387094</v>
      </c>
      <c r="O37" s="344">
        <f t="shared" si="15"/>
        <v>265.3581227889162</v>
      </c>
      <c r="P37" s="344">
        <f t="shared" si="16"/>
        <v>503.4778852976859</v>
      </c>
      <c r="Q37" s="344">
        <f t="shared" si="17"/>
        <v>1052.8928193079958</v>
      </c>
      <c r="R37" s="344">
        <f t="shared" si="18"/>
        <v>1032.4423201469974</v>
      </c>
      <c r="S37" s="344">
        <f t="shared" si="19"/>
        <v>1149.7056819129975</v>
      </c>
      <c r="T37" s="345">
        <f t="shared" si="20"/>
        <v>713.7022058185299</v>
      </c>
      <c r="U37" s="328"/>
      <c r="V37" s="328"/>
      <c r="W37" s="328"/>
      <c r="X37" s="328"/>
      <c r="Y37" s="328"/>
      <c r="Z37" s="328"/>
      <c r="AA37" s="328"/>
    </row>
    <row r="38" spans="1:27" s="128" customFormat="1" ht="15">
      <c r="A38" s="315"/>
      <c r="B38" s="88"/>
      <c r="C38" s="89" t="s">
        <v>82</v>
      </c>
      <c r="D38" s="329">
        <f t="shared" si="12"/>
        <v>2260.075502861342</v>
      </c>
      <c r="E38" s="329">
        <f t="shared" si="12"/>
        <v>1640.5122406224104</v>
      </c>
      <c r="F38" s="329">
        <f t="shared" si="12"/>
        <v>2032.0379097328725</v>
      </c>
      <c r="G38" s="329">
        <f t="shared" si="12"/>
        <v>3767.216208454587</v>
      </c>
      <c r="H38" s="329">
        <f t="shared" si="12"/>
        <v>4479.349666920833</v>
      </c>
      <c r="I38" s="329">
        <f t="shared" si="12"/>
        <v>6534.505029736315</v>
      </c>
      <c r="J38" s="343">
        <f t="shared" si="12"/>
        <v>3431.6309965015885</v>
      </c>
      <c r="K38" s="315"/>
      <c r="L38" s="88"/>
      <c r="M38" s="89" t="s">
        <v>82</v>
      </c>
      <c r="N38" s="344">
        <f t="shared" si="14"/>
        <v>188.33962523844517</v>
      </c>
      <c r="O38" s="344">
        <f t="shared" si="15"/>
        <v>136.70935338520087</v>
      </c>
      <c r="P38" s="344">
        <f t="shared" si="16"/>
        <v>169.33649247773937</v>
      </c>
      <c r="Q38" s="344">
        <f t="shared" si="17"/>
        <v>313.9346840378823</v>
      </c>
      <c r="R38" s="344">
        <f t="shared" si="18"/>
        <v>373.27913891006943</v>
      </c>
      <c r="S38" s="344">
        <f t="shared" si="19"/>
        <v>544.5420858113596</v>
      </c>
      <c r="T38" s="345">
        <f t="shared" si="20"/>
        <v>285.9692497084657</v>
      </c>
      <c r="U38" s="328"/>
      <c r="V38" s="328"/>
      <c r="W38" s="328"/>
      <c r="X38" s="328"/>
      <c r="Y38" s="328"/>
      <c r="Z38" s="328"/>
      <c r="AA38" s="328"/>
    </row>
    <row r="39" spans="1:27" s="128" customFormat="1" ht="15">
      <c r="A39" s="315"/>
      <c r="B39" s="88" t="s">
        <v>54</v>
      </c>
      <c r="C39" s="92"/>
      <c r="D39" s="329">
        <f t="shared" si="12"/>
        <v>31254.59082039526</v>
      </c>
      <c r="E39" s="329">
        <f t="shared" si="12"/>
        <v>80197.83149078286</v>
      </c>
      <c r="F39" s="329">
        <f t="shared" si="12"/>
        <v>64530.0958577996</v>
      </c>
      <c r="G39" s="329">
        <f t="shared" si="12"/>
        <v>61575.839081019134</v>
      </c>
      <c r="H39" s="329">
        <f t="shared" si="12"/>
        <v>127485.75404339925</v>
      </c>
      <c r="I39" s="329">
        <f t="shared" si="12"/>
        <v>132675.14397493936</v>
      </c>
      <c r="J39" s="343">
        <f t="shared" si="12"/>
        <v>83240.52369145105</v>
      </c>
      <c r="K39" s="315"/>
      <c r="L39" s="88" t="s">
        <v>54</v>
      </c>
      <c r="M39" s="92"/>
      <c r="N39" s="344">
        <f t="shared" si="14"/>
        <v>2604.549235032938</v>
      </c>
      <c r="O39" s="344">
        <f t="shared" si="15"/>
        <v>6683.152624231905</v>
      </c>
      <c r="P39" s="344">
        <f t="shared" si="16"/>
        <v>5377.507988149967</v>
      </c>
      <c r="Q39" s="344">
        <f t="shared" si="17"/>
        <v>5131.319923418261</v>
      </c>
      <c r="R39" s="344">
        <f t="shared" si="18"/>
        <v>10623.812836949937</v>
      </c>
      <c r="S39" s="344">
        <f t="shared" si="19"/>
        <v>11056.261997911613</v>
      </c>
      <c r="T39" s="345">
        <f t="shared" si="20"/>
        <v>6936.7103076209205</v>
      </c>
      <c r="U39" s="328"/>
      <c r="V39" s="328"/>
      <c r="W39" s="328"/>
      <c r="X39" s="328"/>
      <c r="Y39" s="328"/>
      <c r="Z39" s="328"/>
      <c r="AA39" s="328"/>
    </row>
    <row r="40" spans="1:27" s="128" customFormat="1" ht="15">
      <c r="A40" s="315"/>
      <c r="B40" s="88"/>
      <c r="C40" s="89" t="s">
        <v>84</v>
      </c>
      <c r="D40" s="329">
        <f t="shared" si="12"/>
        <v>500.31413904542524</v>
      </c>
      <c r="E40" s="329">
        <f t="shared" si="12"/>
        <v>27314.95393145289</v>
      </c>
      <c r="F40" s="329">
        <f t="shared" si="12"/>
        <v>7100.73359838167</v>
      </c>
      <c r="G40" s="329">
        <f t="shared" si="12"/>
        <v>3045.982361934665</v>
      </c>
      <c r="H40" s="329">
        <f t="shared" si="12"/>
        <v>20483.12321499862</v>
      </c>
      <c r="I40" s="329">
        <f t="shared" si="12"/>
        <v>16347.761484144497</v>
      </c>
      <c r="J40" s="343">
        <f t="shared" si="12"/>
        <v>12932.305286449153</v>
      </c>
      <c r="K40" s="315"/>
      <c r="L40" s="88"/>
      <c r="M40" s="89" t="s">
        <v>84</v>
      </c>
      <c r="N40" s="344">
        <f t="shared" si="14"/>
        <v>41.6928449204521</v>
      </c>
      <c r="O40" s="344">
        <f t="shared" si="15"/>
        <v>2276.2461609544075</v>
      </c>
      <c r="P40" s="344">
        <f t="shared" si="16"/>
        <v>591.7277998651392</v>
      </c>
      <c r="Q40" s="344">
        <f t="shared" si="17"/>
        <v>253.8318634945554</v>
      </c>
      <c r="R40" s="344">
        <f t="shared" si="18"/>
        <v>1706.9269345832183</v>
      </c>
      <c r="S40" s="344">
        <f t="shared" si="19"/>
        <v>1362.3134570120415</v>
      </c>
      <c r="T40" s="345">
        <f t="shared" si="20"/>
        <v>1077.6921072040961</v>
      </c>
      <c r="U40" s="328"/>
      <c r="V40" s="328"/>
      <c r="W40" s="328"/>
      <c r="X40" s="328"/>
      <c r="Y40" s="328"/>
      <c r="Z40" s="328"/>
      <c r="AA40" s="328"/>
    </row>
    <row r="41" spans="1:27" s="128" customFormat="1" ht="15">
      <c r="A41" s="315"/>
      <c r="B41" s="88"/>
      <c r="C41" s="89" t="s">
        <v>55</v>
      </c>
      <c r="D41" s="329">
        <f t="shared" si="12"/>
        <v>12631.708664337428</v>
      </c>
      <c r="E41" s="329">
        <f t="shared" si="12"/>
        <v>20734.3302739118</v>
      </c>
      <c r="F41" s="329">
        <f t="shared" si="12"/>
        <v>23538.76561562936</v>
      </c>
      <c r="G41" s="329">
        <f t="shared" si="12"/>
        <v>29119.969191792672</v>
      </c>
      <c r="H41" s="329">
        <f t="shared" si="12"/>
        <v>53087.10075476813</v>
      </c>
      <c r="I41" s="329">
        <f t="shared" si="12"/>
        <v>41737.46667513601</v>
      </c>
      <c r="J41" s="343">
        <f t="shared" si="12"/>
        <v>29618.709978193474</v>
      </c>
      <c r="K41" s="315"/>
      <c r="L41" s="88"/>
      <c r="M41" s="89" t="s">
        <v>55</v>
      </c>
      <c r="N41" s="344">
        <f t="shared" si="14"/>
        <v>1052.6423886947857</v>
      </c>
      <c r="O41" s="344">
        <f t="shared" si="15"/>
        <v>1727.8608561593167</v>
      </c>
      <c r="P41" s="344">
        <f t="shared" si="16"/>
        <v>1961.5638013024466</v>
      </c>
      <c r="Q41" s="344">
        <f t="shared" si="17"/>
        <v>2426.664099316056</v>
      </c>
      <c r="R41" s="344">
        <f t="shared" si="18"/>
        <v>4423.925062897344</v>
      </c>
      <c r="S41" s="344">
        <f t="shared" si="19"/>
        <v>3478.122222928001</v>
      </c>
      <c r="T41" s="345">
        <f t="shared" si="20"/>
        <v>2468.225831516123</v>
      </c>
      <c r="U41" s="328"/>
      <c r="V41" s="328"/>
      <c r="W41" s="328"/>
      <c r="X41" s="328"/>
      <c r="Y41" s="328"/>
      <c r="Z41" s="328"/>
      <c r="AA41" s="328"/>
    </row>
    <row r="42" spans="1:27" s="128" customFormat="1" ht="15">
      <c r="A42" s="315"/>
      <c r="B42" s="88"/>
      <c r="C42" s="89" t="s">
        <v>56</v>
      </c>
      <c r="D42" s="329">
        <f t="shared" si="12"/>
        <v>13328.688052273777</v>
      </c>
      <c r="E42" s="329">
        <f t="shared" si="12"/>
        <v>20191.13504258569</v>
      </c>
      <c r="F42" s="329">
        <f t="shared" si="12"/>
        <v>23781.775074507295</v>
      </c>
      <c r="G42" s="329">
        <f t="shared" si="12"/>
        <v>20493.419169173787</v>
      </c>
      <c r="H42" s="329">
        <f t="shared" si="12"/>
        <v>33664.007205961105</v>
      </c>
      <c r="I42" s="329">
        <f t="shared" si="12"/>
        <v>45418.09342567888</v>
      </c>
      <c r="J42" s="343">
        <f t="shared" si="12"/>
        <v>26351.28900705853</v>
      </c>
      <c r="K42" s="315"/>
      <c r="L42" s="88"/>
      <c r="M42" s="89" t="s">
        <v>56</v>
      </c>
      <c r="N42" s="344">
        <f t="shared" si="14"/>
        <v>1110.724004356148</v>
      </c>
      <c r="O42" s="344">
        <f t="shared" si="15"/>
        <v>1682.594586882141</v>
      </c>
      <c r="P42" s="344">
        <f t="shared" si="16"/>
        <v>1981.8145895422747</v>
      </c>
      <c r="Q42" s="344">
        <f t="shared" si="17"/>
        <v>1707.7849307644822</v>
      </c>
      <c r="R42" s="344">
        <f t="shared" si="18"/>
        <v>2805.333933830092</v>
      </c>
      <c r="S42" s="344">
        <f t="shared" si="19"/>
        <v>3784.8411188065734</v>
      </c>
      <c r="T42" s="345">
        <f t="shared" si="20"/>
        <v>2195.940750588211</v>
      </c>
      <c r="U42" s="328"/>
      <c r="V42" s="328"/>
      <c r="W42" s="328"/>
      <c r="X42" s="328"/>
      <c r="Y42" s="328"/>
      <c r="Z42" s="328"/>
      <c r="AA42" s="328"/>
    </row>
    <row r="43" spans="1:27" s="128" customFormat="1" ht="15">
      <c r="A43" s="315"/>
      <c r="B43" s="88"/>
      <c r="C43" s="89" t="s">
        <v>57</v>
      </c>
      <c r="D43" s="329">
        <f t="shared" si="12"/>
        <v>4406.159813664089</v>
      </c>
      <c r="E43" s="329">
        <f t="shared" si="12"/>
        <v>10755.480743956583</v>
      </c>
      <c r="F43" s="329">
        <f t="shared" si="12"/>
        <v>9989.931969972471</v>
      </c>
      <c r="G43" s="329">
        <f t="shared" si="12"/>
        <v>8792.5359116703</v>
      </c>
      <c r="H43" s="329">
        <f t="shared" si="12"/>
        <v>20012.176264904592</v>
      </c>
      <c r="I43" s="329">
        <f t="shared" si="12"/>
        <v>28916.59265523127</v>
      </c>
      <c r="J43" s="343">
        <f t="shared" si="12"/>
        <v>13928.250988645606</v>
      </c>
      <c r="K43" s="315"/>
      <c r="L43" s="88"/>
      <c r="M43" s="89" t="s">
        <v>57</v>
      </c>
      <c r="N43" s="344">
        <f t="shared" si="14"/>
        <v>367.1799844720074</v>
      </c>
      <c r="O43" s="344">
        <f t="shared" si="15"/>
        <v>896.290061996382</v>
      </c>
      <c r="P43" s="344">
        <f t="shared" si="16"/>
        <v>832.4943308310393</v>
      </c>
      <c r="Q43" s="344">
        <f t="shared" si="17"/>
        <v>732.7113259725251</v>
      </c>
      <c r="R43" s="344">
        <f t="shared" si="18"/>
        <v>1667.681355408716</v>
      </c>
      <c r="S43" s="344">
        <f t="shared" si="19"/>
        <v>2409.7160546026057</v>
      </c>
      <c r="T43" s="345">
        <f t="shared" si="20"/>
        <v>1160.687582387134</v>
      </c>
      <c r="U43" s="328"/>
      <c r="V43" s="328"/>
      <c r="W43" s="328"/>
      <c r="X43" s="328"/>
      <c r="Y43" s="328"/>
      <c r="Z43" s="328"/>
      <c r="AA43" s="328"/>
    </row>
    <row r="44" spans="1:27" s="128" customFormat="1" ht="15">
      <c r="A44" s="315"/>
      <c r="B44" s="88" t="s">
        <v>58</v>
      </c>
      <c r="C44" s="92"/>
      <c r="D44" s="329">
        <f aca="true" t="shared" si="21" ref="D44:J52">D17/D$27</f>
        <v>16383.554633372934</v>
      </c>
      <c r="E44" s="329">
        <f t="shared" si="21"/>
        <v>19844.48887393603</v>
      </c>
      <c r="F44" s="329">
        <f t="shared" si="21"/>
        <v>17482.67881239008</v>
      </c>
      <c r="G44" s="329">
        <f t="shared" si="21"/>
        <v>22282.448541923943</v>
      </c>
      <c r="H44" s="329">
        <f t="shared" si="21"/>
        <v>33199.220607542076</v>
      </c>
      <c r="I44" s="329">
        <f t="shared" si="21"/>
        <v>39216.127740315715</v>
      </c>
      <c r="J44" s="343">
        <f t="shared" si="21"/>
        <v>24611.740889850505</v>
      </c>
      <c r="K44" s="315"/>
      <c r="L44" s="88" t="s">
        <v>58</v>
      </c>
      <c r="M44" s="92"/>
      <c r="N44" s="344">
        <f t="shared" si="14"/>
        <v>1365.2962194477445</v>
      </c>
      <c r="O44" s="344">
        <f t="shared" si="15"/>
        <v>1653.7074061613357</v>
      </c>
      <c r="P44" s="344">
        <f t="shared" si="16"/>
        <v>1456.8899010325067</v>
      </c>
      <c r="Q44" s="344">
        <f t="shared" si="17"/>
        <v>1856.8707118269951</v>
      </c>
      <c r="R44" s="344">
        <f t="shared" si="18"/>
        <v>2766.601717295173</v>
      </c>
      <c r="S44" s="344">
        <f t="shared" si="19"/>
        <v>3268.0106450263097</v>
      </c>
      <c r="T44" s="345">
        <f t="shared" si="20"/>
        <v>2050.978407487542</v>
      </c>
      <c r="U44" s="328"/>
      <c r="V44" s="328"/>
      <c r="W44" s="328"/>
      <c r="X44" s="328"/>
      <c r="Y44" s="328"/>
      <c r="Z44" s="328"/>
      <c r="AA44" s="328"/>
    </row>
    <row r="45" spans="1:27" s="128" customFormat="1" ht="15">
      <c r="A45" s="315"/>
      <c r="B45" s="88"/>
      <c r="C45" s="89" t="s">
        <v>59</v>
      </c>
      <c r="D45" s="329">
        <f t="shared" si="21"/>
        <v>5245.87133581406</v>
      </c>
      <c r="E45" s="329">
        <f t="shared" si="21"/>
        <v>4814.380113681873</v>
      </c>
      <c r="F45" s="329">
        <f t="shared" si="21"/>
        <v>3704.349014034494</v>
      </c>
      <c r="G45" s="329">
        <f t="shared" si="21"/>
        <v>3079.0698718503163</v>
      </c>
      <c r="H45" s="329">
        <f t="shared" si="21"/>
        <v>9539.89888524099</v>
      </c>
      <c r="I45" s="329">
        <f t="shared" si="21"/>
        <v>4563.799674651593</v>
      </c>
      <c r="J45" s="343">
        <f t="shared" si="21"/>
        <v>4827.492382906752</v>
      </c>
      <c r="K45" s="315"/>
      <c r="L45" s="88"/>
      <c r="M45" s="89" t="s">
        <v>59</v>
      </c>
      <c r="N45" s="344">
        <f t="shared" si="14"/>
        <v>437.1559446511717</v>
      </c>
      <c r="O45" s="344">
        <f t="shared" si="15"/>
        <v>401.1983428068227</v>
      </c>
      <c r="P45" s="344">
        <f t="shared" si="16"/>
        <v>308.69575116954115</v>
      </c>
      <c r="Q45" s="344">
        <f t="shared" si="17"/>
        <v>256.58915598752634</v>
      </c>
      <c r="R45" s="344">
        <f t="shared" si="18"/>
        <v>794.9915737700825</v>
      </c>
      <c r="S45" s="344">
        <f t="shared" si="19"/>
        <v>380.3166395542994</v>
      </c>
      <c r="T45" s="345">
        <f t="shared" si="20"/>
        <v>402.291031908896</v>
      </c>
      <c r="U45" s="328"/>
      <c r="V45" s="328"/>
      <c r="W45" s="328"/>
      <c r="X45" s="328"/>
      <c r="Y45" s="328"/>
      <c r="Z45" s="328"/>
      <c r="AA45" s="328"/>
    </row>
    <row r="46" spans="1:27" s="128" customFormat="1" ht="15">
      <c r="A46" s="315"/>
      <c r="B46" s="88"/>
      <c r="C46" s="89" t="s">
        <v>63</v>
      </c>
      <c r="D46" s="329">
        <f t="shared" si="21"/>
        <v>6613.1875388388935</v>
      </c>
      <c r="E46" s="329">
        <f t="shared" si="21"/>
        <v>6737.823833395044</v>
      </c>
      <c r="F46" s="329">
        <f t="shared" si="21"/>
        <v>7705.585657080475</v>
      </c>
      <c r="G46" s="329">
        <f t="shared" si="21"/>
        <v>12254.54314817025</v>
      </c>
      <c r="H46" s="329">
        <f t="shared" si="21"/>
        <v>12277.924484636358</v>
      </c>
      <c r="I46" s="329">
        <f t="shared" si="21"/>
        <v>18171.00817171156</v>
      </c>
      <c r="J46" s="343">
        <f t="shared" si="21"/>
        <v>10730.57040137206</v>
      </c>
      <c r="K46" s="315"/>
      <c r="L46" s="88"/>
      <c r="M46" s="89" t="s">
        <v>63</v>
      </c>
      <c r="N46" s="344">
        <f t="shared" si="14"/>
        <v>551.0989615699078</v>
      </c>
      <c r="O46" s="344">
        <f t="shared" si="15"/>
        <v>561.485319449587</v>
      </c>
      <c r="P46" s="344">
        <f t="shared" si="16"/>
        <v>642.1321380900396</v>
      </c>
      <c r="Q46" s="344">
        <f t="shared" si="17"/>
        <v>1021.2119290141876</v>
      </c>
      <c r="R46" s="344">
        <f t="shared" si="18"/>
        <v>1023.1603737196965</v>
      </c>
      <c r="S46" s="344">
        <f t="shared" si="19"/>
        <v>1514.2506809759634</v>
      </c>
      <c r="T46" s="345">
        <f t="shared" si="20"/>
        <v>894.2142001143384</v>
      </c>
      <c r="U46" s="328"/>
      <c r="V46" s="328"/>
      <c r="W46" s="328"/>
      <c r="X46" s="328"/>
      <c r="Y46" s="328"/>
      <c r="Z46" s="328"/>
      <c r="AA46" s="328"/>
    </row>
    <row r="47" spans="1:27" s="128" customFormat="1" ht="15">
      <c r="A47" s="315"/>
      <c r="B47" s="88"/>
      <c r="C47" s="89" t="s">
        <v>60</v>
      </c>
      <c r="D47" s="329">
        <f t="shared" si="21"/>
        <v>656.5269153977202</v>
      </c>
      <c r="E47" s="329">
        <f t="shared" si="21"/>
        <v>2836.2157371507597</v>
      </c>
      <c r="F47" s="329">
        <f t="shared" si="21"/>
        <v>2209.2004774784255</v>
      </c>
      <c r="G47" s="329">
        <f t="shared" si="21"/>
        <v>2161.465365298777</v>
      </c>
      <c r="H47" s="329">
        <f t="shared" si="21"/>
        <v>3598.2902405478917</v>
      </c>
      <c r="I47" s="329">
        <f t="shared" si="21"/>
        <v>6291.153303554343</v>
      </c>
      <c r="J47" s="343">
        <f t="shared" si="21"/>
        <v>3062.8900492438943</v>
      </c>
      <c r="K47" s="315"/>
      <c r="L47" s="88"/>
      <c r="M47" s="89" t="s">
        <v>60</v>
      </c>
      <c r="N47" s="344">
        <f t="shared" si="14"/>
        <v>54.710576283143354</v>
      </c>
      <c r="O47" s="344">
        <f t="shared" si="15"/>
        <v>236.35131142922998</v>
      </c>
      <c r="P47" s="344">
        <f t="shared" si="16"/>
        <v>184.1000397898688</v>
      </c>
      <c r="Q47" s="344">
        <f t="shared" si="17"/>
        <v>180.1221137748981</v>
      </c>
      <c r="R47" s="344">
        <f t="shared" si="18"/>
        <v>299.8575200456576</v>
      </c>
      <c r="S47" s="344">
        <f t="shared" si="19"/>
        <v>524.2627752961953</v>
      </c>
      <c r="T47" s="345">
        <f t="shared" si="20"/>
        <v>255.2408374369912</v>
      </c>
      <c r="U47" s="328"/>
      <c r="V47" s="328"/>
      <c r="W47" s="328"/>
      <c r="X47" s="328"/>
      <c r="Y47" s="328"/>
      <c r="Z47" s="328"/>
      <c r="AA47" s="328"/>
    </row>
    <row r="48" spans="1:27" s="128" customFormat="1" ht="15">
      <c r="A48" s="315"/>
      <c r="B48" s="88"/>
      <c r="C48" s="89" t="s">
        <v>61</v>
      </c>
      <c r="D48" s="329">
        <f t="shared" si="21"/>
        <v>665.7043770848956</v>
      </c>
      <c r="E48" s="329">
        <f t="shared" si="21"/>
        <v>869.1856812842934</v>
      </c>
      <c r="F48" s="329">
        <f t="shared" si="21"/>
        <v>815.8145551737364</v>
      </c>
      <c r="G48" s="329">
        <f t="shared" si="21"/>
        <v>522.1316594370174</v>
      </c>
      <c r="H48" s="329">
        <f t="shared" si="21"/>
        <v>769.4615538357504</v>
      </c>
      <c r="I48" s="329">
        <f t="shared" si="21"/>
        <v>835.1349116457186</v>
      </c>
      <c r="J48" s="343">
        <f t="shared" si="21"/>
        <v>750.364427530007</v>
      </c>
      <c r="K48" s="315"/>
      <c r="L48" s="88"/>
      <c r="M48" s="89" t="s">
        <v>61</v>
      </c>
      <c r="N48" s="344">
        <f t="shared" si="14"/>
        <v>55.47536475707463</v>
      </c>
      <c r="O48" s="344">
        <f t="shared" si="15"/>
        <v>72.43214010702445</v>
      </c>
      <c r="P48" s="344">
        <f t="shared" si="16"/>
        <v>67.98454626447803</v>
      </c>
      <c r="Q48" s="344">
        <f t="shared" si="17"/>
        <v>43.51097161975145</v>
      </c>
      <c r="R48" s="344">
        <f t="shared" si="18"/>
        <v>64.1217961529792</v>
      </c>
      <c r="S48" s="344">
        <f t="shared" si="19"/>
        <v>69.59457597047655</v>
      </c>
      <c r="T48" s="345">
        <f t="shared" si="20"/>
        <v>62.53036896083392</v>
      </c>
      <c r="U48" s="328"/>
      <c r="V48" s="328"/>
      <c r="W48" s="328"/>
      <c r="X48" s="328"/>
      <c r="Y48" s="328"/>
      <c r="Z48" s="328"/>
      <c r="AA48" s="328"/>
    </row>
    <row r="49" spans="1:27" s="128" customFormat="1" ht="15">
      <c r="A49" s="315"/>
      <c r="B49" s="88"/>
      <c r="C49" s="89" t="s">
        <v>76</v>
      </c>
      <c r="D49" s="329">
        <f t="shared" si="21"/>
        <v>1602.9957602066365</v>
      </c>
      <c r="E49" s="329">
        <f t="shared" si="21"/>
        <v>1846.3014682433948</v>
      </c>
      <c r="F49" s="329">
        <f t="shared" si="21"/>
        <v>1226.7704808066471</v>
      </c>
      <c r="G49" s="329">
        <f t="shared" si="21"/>
        <v>2191.340596131545</v>
      </c>
      <c r="H49" s="329">
        <f t="shared" si="21"/>
        <v>2940.476530907269</v>
      </c>
      <c r="I49" s="329">
        <f t="shared" si="21"/>
        <v>3716.264670165646</v>
      </c>
      <c r="J49" s="343">
        <f t="shared" si="21"/>
        <v>2242.4886846878735</v>
      </c>
      <c r="K49" s="315"/>
      <c r="L49" s="88"/>
      <c r="M49" s="89" t="s">
        <v>76</v>
      </c>
      <c r="N49" s="344">
        <f t="shared" si="14"/>
        <v>133.5829800172197</v>
      </c>
      <c r="O49" s="344">
        <f t="shared" si="15"/>
        <v>153.85845568694955</v>
      </c>
      <c r="P49" s="344">
        <f t="shared" si="16"/>
        <v>102.23087340055393</v>
      </c>
      <c r="Q49" s="344">
        <f t="shared" si="17"/>
        <v>182.61171634429544</v>
      </c>
      <c r="R49" s="344">
        <f t="shared" si="18"/>
        <v>245.0397109089391</v>
      </c>
      <c r="S49" s="344">
        <f t="shared" si="19"/>
        <v>309.68872251380384</v>
      </c>
      <c r="T49" s="345">
        <f t="shared" si="20"/>
        <v>186.8740570573228</v>
      </c>
      <c r="U49" s="328"/>
      <c r="V49" s="328"/>
      <c r="W49" s="328"/>
      <c r="X49" s="328"/>
      <c r="Y49" s="328"/>
      <c r="Z49" s="328"/>
      <c r="AA49" s="328"/>
    </row>
    <row r="50" spans="1:27" s="128" customFormat="1" ht="15">
      <c r="A50" s="315"/>
      <c r="B50" s="88" t="s">
        <v>62</v>
      </c>
      <c r="C50" s="92"/>
      <c r="D50" s="329">
        <f t="shared" si="21"/>
        <v>33809.89506567208</v>
      </c>
      <c r="E50" s="329">
        <f t="shared" si="21"/>
        <v>28412.71590619233</v>
      </c>
      <c r="F50" s="329">
        <f t="shared" si="21"/>
        <v>36694.639360974405</v>
      </c>
      <c r="G50" s="329">
        <f t="shared" si="21"/>
        <v>45599.02663664412</v>
      </c>
      <c r="H50" s="329">
        <f t="shared" si="21"/>
        <v>63875.990665376965</v>
      </c>
      <c r="I50" s="329">
        <f t="shared" si="21"/>
        <v>95731.72197289036</v>
      </c>
      <c r="J50" s="343">
        <f t="shared" si="21"/>
        <v>50460.14515167354</v>
      </c>
      <c r="K50" s="315"/>
      <c r="L50" s="88" t="s">
        <v>62</v>
      </c>
      <c r="M50" s="92"/>
      <c r="N50" s="344">
        <f t="shared" si="14"/>
        <v>2817.491255472673</v>
      </c>
      <c r="O50" s="344">
        <f t="shared" si="15"/>
        <v>2367.7263255160274</v>
      </c>
      <c r="P50" s="344">
        <f t="shared" si="16"/>
        <v>3057.8866134145337</v>
      </c>
      <c r="Q50" s="344">
        <f t="shared" si="17"/>
        <v>3799.91888638701</v>
      </c>
      <c r="R50" s="344">
        <f t="shared" si="18"/>
        <v>5322.999222114747</v>
      </c>
      <c r="S50" s="344">
        <f t="shared" si="19"/>
        <v>7977.6434977408635</v>
      </c>
      <c r="T50" s="345">
        <f t="shared" si="20"/>
        <v>4205.012095972795</v>
      </c>
      <c r="U50" s="328"/>
      <c r="V50" s="328"/>
      <c r="W50" s="328"/>
      <c r="X50" s="328"/>
      <c r="Y50" s="328"/>
      <c r="Z50" s="328"/>
      <c r="AA50" s="328"/>
    </row>
    <row r="51" spans="1:27" s="128" customFormat="1" ht="15">
      <c r="A51" s="315"/>
      <c r="B51" s="88"/>
      <c r="C51" s="89" t="s">
        <v>75</v>
      </c>
      <c r="D51" s="329">
        <f t="shared" si="21"/>
        <v>1665.0656141781753</v>
      </c>
      <c r="E51" s="329">
        <f t="shared" si="21"/>
        <v>1747.699013779745</v>
      </c>
      <c r="F51" s="329">
        <f t="shared" si="21"/>
        <v>1622.5285270904387</v>
      </c>
      <c r="G51" s="329">
        <f t="shared" si="21"/>
        <v>1605.5907560389912</v>
      </c>
      <c r="H51" s="329">
        <f t="shared" si="21"/>
        <v>7637.536207565463</v>
      </c>
      <c r="I51" s="329">
        <f t="shared" si="21"/>
        <v>3500.126152525501</v>
      </c>
      <c r="J51" s="343">
        <f t="shared" si="21"/>
        <v>2700.4749457463213</v>
      </c>
      <c r="K51" s="315"/>
      <c r="L51" s="88"/>
      <c r="M51" s="89" t="s">
        <v>75</v>
      </c>
      <c r="N51" s="344">
        <f t="shared" si="14"/>
        <v>138.75546784818127</v>
      </c>
      <c r="O51" s="344">
        <f t="shared" si="15"/>
        <v>145.64158448164542</v>
      </c>
      <c r="P51" s="344">
        <f t="shared" si="16"/>
        <v>135.2107105908699</v>
      </c>
      <c r="Q51" s="344">
        <f t="shared" si="17"/>
        <v>133.79922966991595</v>
      </c>
      <c r="R51" s="344">
        <f t="shared" si="18"/>
        <v>636.4613506304553</v>
      </c>
      <c r="S51" s="344">
        <f t="shared" si="19"/>
        <v>291.67717937712507</v>
      </c>
      <c r="T51" s="345">
        <f t="shared" si="20"/>
        <v>225.03957881219344</v>
      </c>
      <c r="U51" s="328"/>
      <c r="V51" s="328"/>
      <c r="W51" s="328"/>
      <c r="X51" s="328"/>
      <c r="Y51" s="328"/>
      <c r="Z51" s="328"/>
      <c r="AA51" s="328"/>
    </row>
    <row r="52" spans="1:27" s="128" customFormat="1" ht="15">
      <c r="A52" s="315"/>
      <c r="B52" s="88" t="s">
        <v>66</v>
      </c>
      <c r="C52" s="89"/>
      <c r="D52" s="329">
        <f t="shared" si="21"/>
        <v>21754.437676036134</v>
      </c>
      <c r="E52" s="329">
        <f t="shared" si="21"/>
        <v>4977.927407377639</v>
      </c>
      <c r="F52" s="329">
        <f t="shared" si="21"/>
        <v>17233.668310260986</v>
      </c>
      <c r="G52" s="329">
        <f t="shared" si="21"/>
        <v>15322.826931588663</v>
      </c>
      <c r="H52" s="329">
        <f t="shared" si="21"/>
        <v>12075.145766961801</v>
      </c>
      <c r="I52" s="329">
        <f t="shared" si="21"/>
        <v>17885.366886804914</v>
      </c>
      <c r="J52" s="343">
        <f t="shared" si="21"/>
        <v>14403.949318539366</v>
      </c>
      <c r="K52" s="315"/>
      <c r="L52" s="88" t="s">
        <v>66</v>
      </c>
      <c r="M52" s="89"/>
      <c r="N52" s="344">
        <f t="shared" si="14"/>
        <v>1812.8698063363445</v>
      </c>
      <c r="O52" s="344">
        <f t="shared" si="15"/>
        <v>414.82728394813654</v>
      </c>
      <c r="P52" s="344">
        <f t="shared" si="16"/>
        <v>1436.139025855082</v>
      </c>
      <c r="Q52" s="344">
        <f t="shared" si="17"/>
        <v>1276.9022442990552</v>
      </c>
      <c r="R52" s="344">
        <f t="shared" si="18"/>
        <v>1006.2621472468168</v>
      </c>
      <c r="S52" s="344">
        <f t="shared" si="19"/>
        <v>1490.447240567076</v>
      </c>
      <c r="T52" s="345">
        <f t="shared" si="20"/>
        <v>1200.3291098782804</v>
      </c>
      <c r="U52" s="328"/>
      <c r="V52" s="328"/>
      <c r="W52" s="328"/>
      <c r="X52" s="328"/>
      <c r="Y52" s="328"/>
      <c r="Z52" s="328"/>
      <c r="AA52" s="328"/>
    </row>
    <row r="53" spans="1:27" s="128" customFormat="1" ht="15">
      <c r="A53" s="315"/>
      <c r="B53" s="231" t="s">
        <v>50</v>
      </c>
      <c r="C53" s="232"/>
      <c r="D53" s="232">
        <f aca="true" t="shared" si="22" ref="D53:J53">D26/D27</f>
        <v>132473.96589011705</v>
      </c>
      <c r="E53" s="232">
        <f t="shared" si="22"/>
        <v>162508.41822069275</v>
      </c>
      <c r="F53" s="232">
        <f t="shared" si="22"/>
        <v>165391.02426563879</v>
      </c>
      <c r="G53" s="232">
        <f t="shared" si="22"/>
        <v>190529.43137603792</v>
      </c>
      <c r="H53" s="232">
        <f t="shared" si="22"/>
        <v>326871.01344820025</v>
      </c>
      <c r="I53" s="232">
        <f t="shared" si="22"/>
        <v>351068.908015553</v>
      </c>
      <c r="J53" s="233">
        <f t="shared" si="22"/>
        <v>219015.854631665</v>
      </c>
      <c r="K53" s="320"/>
      <c r="L53" s="231" t="s">
        <v>50</v>
      </c>
      <c r="M53" s="232"/>
      <c r="N53" s="232">
        <f t="shared" si="14"/>
        <v>11039.497157509753</v>
      </c>
      <c r="O53" s="232">
        <f t="shared" si="15"/>
        <v>13542.368185057729</v>
      </c>
      <c r="P53" s="232">
        <f t="shared" si="16"/>
        <v>13782.585355469899</v>
      </c>
      <c r="Q53" s="232">
        <f t="shared" si="17"/>
        <v>15877.452614669826</v>
      </c>
      <c r="R53" s="232">
        <f t="shared" si="18"/>
        <v>27239.251120683355</v>
      </c>
      <c r="S53" s="232">
        <f t="shared" si="19"/>
        <v>29255.74233462942</v>
      </c>
      <c r="T53" s="233">
        <f t="shared" si="20"/>
        <v>18251.321219305417</v>
      </c>
      <c r="U53" s="327"/>
      <c r="V53" s="327"/>
      <c r="W53" s="327"/>
      <c r="X53" s="327"/>
      <c r="Y53" s="327"/>
      <c r="Z53" s="327"/>
      <c r="AA53" s="328"/>
    </row>
    <row r="54" spans="1:27" s="140" customFormat="1" ht="12.75">
      <c r="A54" s="346"/>
      <c r="B54" s="351" t="s">
        <v>112</v>
      </c>
      <c r="C54" s="352"/>
      <c r="D54" s="352"/>
      <c r="E54" s="352"/>
      <c r="F54" s="352"/>
      <c r="G54" s="352"/>
      <c r="H54" s="352"/>
      <c r="I54" s="352"/>
      <c r="J54" s="95" t="s">
        <v>87</v>
      </c>
      <c r="K54" s="353"/>
      <c r="L54" s="347" t="s">
        <v>67</v>
      </c>
      <c r="M54" s="348"/>
      <c r="N54" s="349"/>
      <c r="O54" s="349"/>
      <c r="P54" s="349"/>
      <c r="Q54" s="349"/>
      <c r="R54" s="349"/>
      <c r="S54" s="349"/>
      <c r="T54" s="95" t="s">
        <v>87</v>
      </c>
      <c r="U54" s="350"/>
      <c r="V54" s="350"/>
      <c r="W54" s="350"/>
      <c r="X54" s="350"/>
      <c r="Y54" s="350"/>
      <c r="Z54" s="350"/>
      <c r="AA54" s="350"/>
    </row>
    <row r="55" spans="1:27" s="128" customFormat="1" ht="15">
      <c r="A55" s="315"/>
      <c r="B55" s="327"/>
      <c r="C55" s="327"/>
      <c r="D55" s="327"/>
      <c r="E55" s="327"/>
      <c r="F55" s="327"/>
      <c r="G55" s="327"/>
      <c r="H55" s="327"/>
      <c r="I55" s="327"/>
      <c r="J55" s="327"/>
      <c r="K55" s="320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</row>
    <row r="56" spans="1:27" s="128" customFormat="1" ht="15">
      <c r="A56" s="315"/>
      <c r="B56" s="314" t="s">
        <v>70</v>
      </c>
      <c r="C56" s="314"/>
      <c r="D56" s="314"/>
      <c r="E56" s="314"/>
      <c r="F56" s="314"/>
      <c r="G56" s="314"/>
      <c r="H56" s="314"/>
      <c r="I56" s="314"/>
      <c r="J56" s="314"/>
      <c r="K56" s="315"/>
      <c r="L56" s="314" t="s">
        <v>71</v>
      </c>
      <c r="M56" s="314"/>
      <c r="N56" s="314"/>
      <c r="O56" s="314"/>
      <c r="P56" s="314"/>
      <c r="Q56" s="314"/>
      <c r="R56" s="314"/>
      <c r="S56" s="314"/>
      <c r="T56" s="314"/>
      <c r="U56" s="327"/>
      <c r="V56" s="327"/>
      <c r="W56" s="327"/>
      <c r="X56" s="327"/>
      <c r="Y56" s="327"/>
      <c r="Z56" s="327"/>
      <c r="AA56" s="327"/>
    </row>
    <row r="57" spans="1:27" s="128" customFormat="1" ht="15">
      <c r="A57" s="315"/>
      <c r="B57" s="316"/>
      <c r="C57" s="316"/>
      <c r="D57" s="317"/>
      <c r="E57" s="317"/>
      <c r="F57" s="317"/>
      <c r="G57" s="317"/>
      <c r="H57" s="317"/>
      <c r="I57" s="317"/>
      <c r="J57" s="317"/>
      <c r="K57" s="315"/>
      <c r="L57" s="316"/>
      <c r="M57" s="316"/>
      <c r="N57" s="317"/>
      <c r="O57" s="317"/>
      <c r="P57" s="317"/>
      <c r="Q57" s="317"/>
      <c r="R57" s="317"/>
      <c r="S57" s="317"/>
      <c r="T57" s="317"/>
      <c r="U57" s="327"/>
      <c r="V57" s="327"/>
      <c r="W57" s="327"/>
      <c r="X57" s="327"/>
      <c r="Y57" s="327"/>
      <c r="Z57" s="327"/>
      <c r="AA57" s="327"/>
    </row>
    <row r="58" spans="1:27" s="128" customFormat="1" ht="15">
      <c r="A58" s="315"/>
      <c r="B58" s="331"/>
      <c r="C58" s="332"/>
      <c r="D58" s="333" t="s">
        <v>116</v>
      </c>
      <c r="E58" s="334"/>
      <c r="F58" s="334"/>
      <c r="G58" s="335"/>
      <c r="H58" s="335"/>
      <c r="I58" s="335"/>
      <c r="J58" s="336" t="s">
        <v>50</v>
      </c>
      <c r="K58" s="315"/>
      <c r="L58" s="331"/>
      <c r="M58" s="332"/>
      <c r="N58" s="333" t="s">
        <v>116</v>
      </c>
      <c r="O58" s="334"/>
      <c r="P58" s="334"/>
      <c r="Q58" s="335"/>
      <c r="R58" s="335"/>
      <c r="S58" s="335"/>
      <c r="T58" s="336" t="s">
        <v>50</v>
      </c>
      <c r="U58" s="327"/>
      <c r="V58" s="327"/>
      <c r="W58" s="327"/>
      <c r="X58" s="327"/>
      <c r="Y58" s="327"/>
      <c r="Z58" s="327"/>
      <c r="AA58" s="327"/>
    </row>
    <row r="59" spans="1:27" s="128" customFormat="1" ht="45">
      <c r="A59" s="315"/>
      <c r="B59" s="337" t="s">
        <v>51</v>
      </c>
      <c r="C59" s="318"/>
      <c r="D59" s="319" t="s">
        <v>65</v>
      </c>
      <c r="E59" s="319" t="s">
        <v>78</v>
      </c>
      <c r="F59" s="319" t="s">
        <v>77</v>
      </c>
      <c r="G59" s="319" t="s">
        <v>80</v>
      </c>
      <c r="H59" s="319" t="s">
        <v>81</v>
      </c>
      <c r="I59" s="319" t="s">
        <v>36</v>
      </c>
      <c r="J59" s="338"/>
      <c r="K59" s="315"/>
      <c r="L59" s="337" t="s">
        <v>51</v>
      </c>
      <c r="M59" s="318"/>
      <c r="N59" s="319" t="s">
        <v>65</v>
      </c>
      <c r="O59" s="319" t="s">
        <v>78</v>
      </c>
      <c r="P59" s="319" t="s">
        <v>77</v>
      </c>
      <c r="Q59" s="319" t="s">
        <v>80</v>
      </c>
      <c r="R59" s="319" t="s">
        <v>81</v>
      </c>
      <c r="S59" s="319" t="s">
        <v>36</v>
      </c>
      <c r="T59" s="338"/>
      <c r="U59" s="327"/>
      <c r="V59" s="327"/>
      <c r="W59" s="327"/>
      <c r="X59" s="327"/>
      <c r="Y59" s="327"/>
      <c r="Z59" s="327"/>
      <c r="AA59" s="327"/>
    </row>
    <row r="60" spans="1:27" s="128" customFormat="1" ht="15">
      <c r="A60" s="315"/>
      <c r="B60" s="88" t="s">
        <v>52</v>
      </c>
      <c r="C60" s="89"/>
      <c r="D60" s="320">
        <f aca="true" t="shared" si="23" ref="D60:D77">D7/D$80</f>
        <v>29271.297249047322</v>
      </c>
      <c r="E60" s="320">
        <f aca="true" t="shared" si="24" ref="E60:J60">E7/E$80</f>
        <v>19597.684992613657</v>
      </c>
      <c r="F60" s="320">
        <f t="shared" si="24"/>
        <v>15571.405731267649</v>
      </c>
      <c r="G60" s="320">
        <f t="shared" si="24"/>
        <v>20178.82895571453</v>
      </c>
      <c r="H60" s="320">
        <f t="shared" si="24"/>
        <v>33944.42988264915</v>
      </c>
      <c r="I60" s="320">
        <f t="shared" si="24"/>
        <v>17145.21389365872</v>
      </c>
      <c r="J60" s="339">
        <f t="shared" si="24"/>
        <v>20810.22546885984</v>
      </c>
      <c r="K60" s="315"/>
      <c r="L60" s="88" t="s">
        <v>52</v>
      </c>
      <c r="M60" s="89"/>
      <c r="N60" s="344">
        <f>D60/12</f>
        <v>2439.2747707539434</v>
      </c>
      <c r="O60" s="344">
        <f aca="true" t="shared" si="25" ref="O60:T60">E60/12</f>
        <v>1633.1404160511381</v>
      </c>
      <c r="P60" s="344">
        <f t="shared" si="25"/>
        <v>1297.6171442723041</v>
      </c>
      <c r="Q60" s="344">
        <f t="shared" si="25"/>
        <v>1681.5690796428773</v>
      </c>
      <c r="R60" s="344">
        <f t="shared" si="25"/>
        <v>2828.7024902207627</v>
      </c>
      <c r="S60" s="344">
        <f t="shared" si="25"/>
        <v>1428.76782447156</v>
      </c>
      <c r="T60" s="345">
        <f t="shared" si="25"/>
        <v>1734.1854557383201</v>
      </c>
      <c r="U60" s="327"/>
      <c r="V60" s="327"/>
      <c r="W60" s="327"/>
      <c r="X60" s="327"/>
      <c r="Y60" s="327"/>
      <c r="Z60" s="327"/>
      <c r="AA60" s="327"/>
    </row>
    <row r="61" spans="1:27" s="128" customFormat="1" ht="15">
      <c r="A61" s="315"/>
      <c r="B61" s="88"/>
      <c r="C61" s="89" t="s">
        <v>79</v>
      </c>
      <c r="D61" s="320">
        <f t="shared" si="23"/>
        <v>10826.23280509341</v>
      </c>
      <c r="E61" s="320">
        <f aca="true" t="shared" si="26" ref="E61:J70">E8/E$80</f>
        <v>7746.054718258092</v>
      </c>
      <c r="F61" s="320">
        <f t="shared" si="26"/>
        <v>6645.675747810879</v>
      </c>
      <c r="G61" s="320">
        <f t="shared" si="26"/>
        <v>8409.079980456969</v>
      </c>
      <c r="H61" s="320">
        <f t="shared" si="26"/>
        <v>7519.681089261802</v>
      </c>
      <c r="I61" s="320">
        <f t="shared" si="26"/>
        <v>5608.9762142160125</v>
      </c>
      <c r="J61" s="339">
        <f t="shared" si="26"/>
        <v>7155.073308244212</v>
      </c>
      <c r="K61" s="315"/>
      <c r="L61" s="88"/>
      <c r="M61" s="89" t="s">
        <v>79</v>
      </c>
      <c r="N61" s="344">
        <f aca="true" t="shared" si="27" ref="N61:N79">D61/12</f>
        <v>902.1860670911175</v>
      </c>
      <c r="O61" s="344">
        <f aca="true" t="shared" si="28" ref="O61:O79">E61/12</f>
        <v>645.504559854841</v>
      </c>
      <c r="P61" s="344">
        <f aca="true" t="shared" si="29" ref="P61:P79">F61/12</f>
        <v>553.8063123175733</v>
      </c>
      <c r="Q61" s="344">
        <f aca="true" t="shared" si="30" ref="Q61:Q79">G61/12</f>
        <v>700.7566650380808</v>
      </c>
      <c r="R61" s="344">
        <f aca="true" t="shared" si="31" ref="R61:R79">H61/12</f>
        <v>626.6400907718169</v>
      </c>
      <c r="S61" s="344">
        <f aca="true" t="shared" si="32" ref="S61:S79">I61/12</f>
        <v>467.414684518001</v>
      </c>
      <c r="T61" s="345">
        <f aca="true" t="shared" si="33" ref="T61:T79">J61/12</f>
        <v>596.256109020351</v>
      </c>
      <c r="U61" s="327"/>
      <c r="V61" s="327"/>
      <c r="W61" s="327"/>
      <c r="X61" s="327"/>
      <c r="Y61" s="327"/>
      <c r="Z61" s="327"/>
      <c r="AA61" s="327"/>
    </row>
    <row r="62" spans="1:27" s="128" customFormat="1" ht="15">
      <c r="A62" s="315"/>
      <c r="B62" s="88"/>
      <c r="C62" s="89" t="s">
        <v>53</v>
      </c>
      <c r="D62" s="320">
        <f t="shared" si="23"/>
        <v>4774.702294822939</v>
      </c>
      <c r="E62" s="320">
        <f t="shared" si="26"/>
        <v>4806.709411247059</v>
      </c>
      <c r="F62" s="320">
        <f t="shared" si="26"/>
        <v>2131.1574472462767</v>
      </c>
      <c r="G62" s="320">
        <f t="shared" si="26"/>
        <v>134.32555685574349</v>
      </c>
      <c r="H62" s="320">
        <f t="shared" si="26"/>
        <v>2667.976011745334</v>
      </c>
      <c r="I62" s="320">
        <f t="shared" si="26"/>
        <v>1025.8636354957785</v>
      </c>
      <c r="J62" s="339">
        <f t="shared" si="26"/>
        <v>1959.505849778465</v>
      </c>
      <c r="K62" s="315"/>
      <c r="L62" s="88"/>
      <c r="M62" s="89" t="s">
        <v>53</v>
      </c>
      <c r="N62" s="344">
        <f t="shared" si="27"/>
        <v>397.8918579019116</v>
      </c>
      <c r="O62" s="344">
        <f t="shared" si="28"/>
        <v>400.55911760392155</v>
      </c>
      <c r="P62" s="344">
        <f t="shared" si="29"/>
        <v>177.59645393718972</v>
      </c>
      <c r="Q62" s="344">
        <f t="shared" si="30"/>
        <v>11.19379640464529</v>
      </c>
      <c r="R62" s="344">
        <f t="shared" si="31"/>
        <v>222.33133431211115</v>
      </c>
      <c r="S62" s="344">
        <f t="shared" si="32"/>
        <v>85.48863629131488</v>
      </c>
      <c r="T62" s="345">
        <f t="shared" si="33"/>
        <v>163.2921541482054</v>
      </c>
      <c r="U62" s="327"/>
      <c r="V62" s="327"/>
      <c r="W62" s="327"/>
      <c r="X62" s="327"/>
      <c r="Y62" s="327"/>
      <c r="Z62" s="327"/>
      <c r="AA62" s="327"/>
    </row>
    <row r="63" spans="1:27" s="128" customFormat="1" ht="15">
      <c r="A63" s="315"/>
      <c r="B63" s="88"/>
      <c r="C63" s="89" t="s">
        <v>64</v>
      </c>
      <c r="D63" s="320">
        <f t="shared" si="23"/>
        <v>2975.507038293522</v>
      </c>
      <c r="E63" s="320">
        <f t="shared" si="26"/>
        <v>2146.3072474677865</v>
      </c>
      <c r="F63" s="320">
        <f t="shared" si="26"/>
        <v>3194.5156763429736</v>
      </c>
      <c r="G63" s="320">
        <f t="shared" si="26"/>
        <v>5572.845573865418</v>
      </c>
      <c r="H63" s="320">
        <f t="shared" si="26"/>
        <v>4660.591193733091</v>
      </c>
      <c r="I63" s="320">
        <f t="shared" si="26"/>
        <v>3608.0143807240743</v>
      </c>
      <c r="J63" s="339">
        <f t="shared" si="26"/>
        <v>3849.4511358107347</v>
      </c>
      <c r="K63" s="315"/>
      <c r="L63" s="88"/>
      <c r="M63" s="89" t="s">
        <v>64</v>
      </c>
      <c r="N63" s="344">
        <f t="shared" si="27"/>
        <v>247.9589198577935</v>
      </c>
      <c r="O63" s="344">
        <f t="shared" si="28"/>
        <v>178.85893728898222</v>
      </c>
      <c r="P63" s="344">
        <f t="shared" si="29"/>
        <v>266.2096396952478</v>
      </c>
      <c r="Q63" s="344">
        <f t="shared" si="30"/>
        <v>464.4037978221182</v>
      </c>
      <c r="R63" s="344">
        <f t="shared" si="31"/>
        <v>388.3825994777576</v>
      </c>
      <c r="S63" s="344">
        <f t="shared" si="32"/>
        <v>300.6678650603395</v>
      </c>
      <c r="T63" s="345">
        <f t="shared" si="33"/>
        <v>320.78759465089456</v>
      </c>
      <c r="U63" s="327"/>
      <c r="V63" s="327"/>
      <c r="W63" s="327"/>
      <c r="X63" s="327"/>
      <c r="Y63" s="327"/>
      <c r="Z63" s="327"/>
      <c r="AA63" s="327"/>
    </row>
    <row r="64" spans="1:27" s="128" customFormat="1" ht="15">
      <c r="A64" s="315"/>
      <c r="B64" s="88"/>
      <c r="C64" s="89" t="s">
        <v>82</v>
      </c>
      <c r="D64" s="320">
        <f t="shared" si="23"/>
        <v>2260.0607984013386</v>
      </c>
      <c r="E64" s="320">
        <f t="shared" si="26"/>
        <v>1105.7520036825772</v>
      </c>
      <c r="F64" s="320">
        <f t="shared" si="26"/>
        <v>1074.4227216201007</v>
      </c>
      <c r="G64" s="320">
        <f t="shared" si="26"/>
        <v>1661.621660192535</v>
      </c>
      <c r="H64" s="320">
        <f t="shared" si="26"/>
        <v>1685.035021966985</v>
      </c>
      <c r="I64" s="320">
        <f t="shared" si="26"/>
        <v>1708.8857673972475</v>
      </c>
      <c r="J64" s="339">
        <f t="shared" si="26"/>
        <v>1542.4145310503623</v>
      </c>
      <c r="K64" s="315"/>
      <c r="L64" s="88"/>
      <c r="M64" s="89" t="s">
        <v>82</v>
      </c>
      <c r="N64" s="344">
        <f t="shared" si="27"/>
        <v>188.33839986677822</v>
      </c>
      <c r="O64" s="344">
        <f t="shared" si="28"/>
        <v>92.14600030688143</v>
      </c>
      <c r="P64" s="344">
        <f t="shared" si="29"/>
        <v>89.53522680167505</v>
      </c>
      <c r="Q64" s="344">
        <f t="shared" si="30"/>
        <v>138.46847168271125</v>
      </c>
      <c r="R64" s="344">
        <f t="shared" si="31"/>
        <v>140.4195851639154</v>
      </c>
      <c r="S64" s="344">
        <f t="shared" si="32"/>
        <v>142.40714728310397</v>
      </c>
      <c r="T64" s="345">
        <f t="shared" si="33"/>
        <v>128.53454425419685</v>
      </c>
      <c r="U64" s="327"/>
      <c r="V64" s="327"/>
      <c r="W64" s="327"/>
      <c r="X64" s="327"/>
      <c r="Y64" s="327"/>
      <c r="Z64" s="327"/>
      <c r="AA64" s="327"/>
    </row>
    <row r="65" spans="1:27" s="128" customFormat="1" ht="15">
      <c r="A65" s="315"/>
      <c r="B65" s="88" t="s">
        <v>54</v>
      </c>
      <c r="C65" s="92"/>
      <c r="D65" s="320">
        <f t="shared" si="23"/>
        <v>31254.387472374332</v>
      </c>
      <c r="E65" s="320">
        <f t="shared" si="26"/>
        <v>54055.62400941675</v>
      </c>
      <c r="F65" s="320">
        <f t="shared" si="26"/>
        <v>34119.738064855956</v>
      </c>
      <c r="G65" s="320">
        <f t="shared" si="26"/>
        <v>27159.510444855525</v>
      </c>
      <c r="H65" s="320">
        <f t="shared" si="26"/>
        <v>47957.39925181276</v>
      </c>
      <c r="I65" s="320">
        <f t="shared" si="26"/>
        <v>34696.83842837345</v>
      </c>
      <c r="J65" s="339">
        <f t="shared" si="26"/>
        <v>37414.10234516064</v>
      </c>
      <c r="K65" s="315"/>
      <c r="L65" s="88" t="s">
        <v>54</v>
      </c>
      <c r="M65" s="92"/>
      <c r="N65" s="344">
        <f t="shared" si="27"/>
        <v>2604.5322893645275</v>
      </c>
      <c r="O65" s="344">
        <f t="shared" si="28"/>
        <v>4504.635334118063</v>
      </c>
      <c r="P65" s="344">
        <f t="shared" si="29"/>
        <v>2843.311505404663</v>
      </c>
      <c r="Q65" s="344">
        <f t="shared" si="30"/>
        <v>2263.2925370712937</v>
      </c>
      <c r="R65" s="344">
        <f t="shared" si="31"/>
        <v>3996.4499376510635</v>
      </c>
      <c r="S65" s="344">
        <f t="shared" si="32"/>
        <v>2891.403202364454</v>
      </c>
      <c r="T65" s="345">
        <f t="shared" si="33"/>
        <v>3117.84186209672</v>
      </c>
      <c r="U65" s="327"/>
      <c r="V65" s="327"/>
      <c r="W65" s="327"/>
      <c r="X65" s="327"/>
      <c r="Y65" s="327"/>
      <c r="Z65" s="327"/>
      <c r="AA65" s="327"/>
    </row>
    <row r="66" spans="1:27" s="128" customFormat="1" ht="15">
      <c r="A66" s="315"/>
      <c r="B66" s="88"/>
      <c r="C66" s="89" t="s">
        <v>84</v>
      </c>
      <c r="D66" s="320">
        <f t="shared" si="23"/>
        <v>500.3108839111443</v>
      </c>
      <c r="E66" s="320">
        <f t="shared" si="26"/>
        <v>18411.057407741187</v>
      </c>
      <c r="F66" s="320">
        <f t="shared" si="26"/>
        <v>3754.452356292625</v>
      </c>
      <c r="G66" s="320">
        <f t="shared" si="26"/>
        <v>1343.5040595217988</v>
      </c>
      <c r="H66" s="320">
        <f t="shared" si="26"/>
        <v>7705.310489918417</v>
      </c>
      <c r="I66" s="320">
        <f t="shared" si="26"/>
        <v>4275.221581731148</v>
      </c>
      <c r="J66" s="339">
        <f t="shared" si="26"/>
        <v>5812.6807964299605</v>
      </c>
      <c r="K66" s="315"/>
      <c r="L66" s="88"/>
      <c r="M66" s="89" t="s">
        <v>84</v>
      </c>
      <c r="N66" s="344">
        <f t="shared" si="27"/>
        <v>41.692573659262024</v>
      </c>
      <c r="O66" s="344">
        <f t="shared" si="28"/>
        <v>1534.2547839784322</v>
      </c>
      <c r="P66" s="344">
        <f t="shared" si="29"/>
        <v>312.8710296910521</v>
      </c>
      <c r="Q66" s="344">
        <f t="shared" si="30"/>
        <v>111.95867162681657</v>
      </c>
      <c r="R66" s="344">
        <f t="shared" si="31"/>
        <v>642.1092074932014</v>
      </c>
      <c r="S66" s="344">
        <f t="shared" si="32"/>
        <v>356.26846514426234</v>
      </c>
      <c r="T66" s="345">
        <f t="shared" si="33"/>
        <v>484.3900663691634</v>
      </c>
      <c r="U66" s="327"/>
      <c r="V66" s="327"/>
      <c r="W66" s="327"/>
      <c r="X66" s="327"/>
      <c r="Y66" s="327"/>
      <c r="Z66" s="327"/>
      <c r="AA66" s="327"/>
    </row>
    <row r="67" spans="1:27" s="128" customFormat="1" ht="15">
      <c r="A67" s="315"/>
      <c r="B67" s="88"/>
      <c r="C67" s="89" t="s">
        <v>55</v>
      </c>
      <c r="D67" s="320">
        <f t="shared" si="23"/>
        <v>12631.626480156148</v>
      </c>
      <c r="E67" s="320">
        <f t="shared" si="26"/>
        <v>13975.529519179801</v>
      </c>
      <c r="F67" s="320">
        <f t="shared" si="26"/>
        <v>12445.92165096309</v>
      </c>
      <c r="G67" s="320">
        <f t="shared" si="26"/>
        <v>12844.065451998942</v>
      </c>
      <c r="H67" s="320">
        <f t="shared" si="26"/>
        <v>19970.225733229243</v>
      </c>
      <c r="I67" s="320">
        <f t="shared" si="26"/>
        <v>10915.067391299412</v>
      </c>
      <c r="J67" s="339">
        <f t="shared" si="26"/>
        <v>13312.715938253656</v>
      </c>
      <c r="K67" s="315"/>
      <c r="L67" s="88"/>
      <c r="M67" s="89" t="s">
        <v>55</v>
      </c>
      <c r="N67" s="344">
        <f t="shared" si="27"/>
        <v>1052.6355400130124</v>
      </c>
      <c r="O67" s="344">
        <f t="shared" si="28"/>
        <v>1164.62745993165</v>
      </c>
      <c r="P67" s="344">
        <f t="shared" si="29"/>
        <v>1037.1601375802575</v>
      </c>
      <c r="Q67" s="344">
        <f t="shared" si="30"/>
        <v>1070.3387876665786</v>
      </c>
      <c r="R67" s="344">
        <f t="shared" si="31"/>
        <v>1664.1854777691035</v>
      </c>
      <c r="S67" s="344">
        <f t="shared" si="32"/>
        <v>909.588949274951</v>
      </c>
      <c r="T67" s="345">
        <f t="shared" si="33"/>
        <v>1109.3929948544712</v>
      </c>
      <c r="U67" s="327"/>
      <c r="V67" s="327"/>
      <c r="W67" s="327"/>
      <c r="X67" s="327"/>
      <c r="Y67" s="327"/>
      <c r="Z67" s="327"/>
      <c r="AA67" s="327"/>
    </row>
    <row r="68" spans="1:27" s="128" customFormat="1" ht="15">
      <c r="A68" s="315"/>
      <c r="B68" s="88"/>
      <c r="C68" s="89" t="s">
        <v>56</v>
      </c>
      <c r="D68" s="320">
        <f t="shared" si="23"/>
        <v>13328.601333418535</v>
      </c>
      <c r="E68" s="320">
        <f t="shared" si="26"/>
        <v>13609.40045256474</v>
      </c>
      <c r="F68" s="320">
        <f t="shared" si="26"/>
        <v>12574.410830685816</v>
      </c>
      <c r="G68" s="320">
        <f t="shared" si="26"/>
        <v>9039.117294749918</v>
      </c>
      <c r="H68" s="320">
        <f t="shared" si="26"/>
        <v>12663.675609139704</v>
      </c>
      <c r="I68" s="320">
        <f t="shared" si="26"/>
        <v>11877.614767188124</v>
      </c>
      <c r="J68" s="339">
        <f t="shared" si="26"/>
        <v>11844.108856060082</v>
      </c>
      <c r="K68" s="315"/>
      <c r="L68" s="88"/>
      <c r="M68" s="89" t="s">
        <v>56</v>
      </c>
      <c r="N68" s="344">
        <f t="shared" si="27"/>
        <v>1110.7167777848779</v>
      </c>
      <c r="O68" s="344">
        <f t="shared" si="28"/>
        <v>1134.116704380395</v>
      </c>
      <c r="P68" s="344">
        <f t="shared" si="29"/>
        <v>1047.867569223818</v>
      </c>
      <c r="Q68" s="344">
        <f t="shared" si="30"/>
        <v>753.2597745624931</v>
      </c>
      <c r="R68" s="344">
        <f t="shared" si="31"/>
        <v>1055.306300761642</v>
      </c>
      <c r="S68" s="344">
        <f t="shared" si="32"/>
        <v>989.8012305990104</v>
      </c>
      <c r="T68" s="345">
        <f t="shared" si="33"/>
        <v>987.0090713383402</v>
      </c>
      <c r="U68" s="327"/>
      <c r="V68" s="327"/>
      <c r="W68" s="327"/>
      <c r="X68" s="327"/>
      <c r="Y68" s="327"/>
      <c r="Z68" s="327"/>
      <c r="AA68" s="327"/>
    </row>
    <row r="69" spans="1:27" s="128" customFormat="1" ht="15">
      <c r="A69" s="315"/>
      <c r="B69" s="88"/>
      <c r="C69" s="89" t="s">
        <v>57</v>
      </c>
      <c r="D69" s="320">
        <f t="shared" si="23"/>
        <v>4406.131146391394</v>
      </c>
      <c r="E69" s="320">
        <f t="shared" si="26"/>
        <v>7249.500545443784</v>
      </c>
      <c r="F69" s="320">
        <f t="shared" si="26"/>
        <v>5282.091364815367</v>
      </c>
      <c r="G69" s="320">
        <f t="shared" si="26"/>
        <v>3878.160240992764</v>
      </c>
      <c r="H69" s="320">
        <f t="shared" si="26"/>
        <v>7528.150374409399</v>
      </c>
      <c r="I69" s="320">
        <f t="shared" si="26"/>
        <v>7562.187710511646</v>
      </c>
      <c r="J69" s="339">
        <f t="shared" si="26"/>
        <v>6260.328321694484</v>
      </c>
      <c r="K69" s="315"/>
      <c r="L69" s="88"/>
      <c r="M69" s="89" t="s">
        <v>57</v>
      </c>
      <c r="N69" s="344">
        <f t="shared" si="27"/>
        <v>367.1775955326162</v>
      </c>
      <c r="O69" s="344">
        <f t="shared" si="28"/>
        <v>604.1250454536487</v>
      </c>
      <c r="P69" s="344">
        <f t="shared" si="29"/>
        <v>440.1742804012806</v>
      </c>
      <c r="Q69" s="344">
        <f t="shared" si="30"/>
        <v>323.1800200827303</v>
      </c>
      <c r="R69" s="344">
        <f t="shared" si="31"/>
        <v>627.3458645341166</v>
      </c>
      <c r="S69" s="344">
        <f t="shared" si="32"/>
        <v>630.1823092093039</v>
      </c>
      <c r="T69" s="345">
        <f t="shared" si="33"/>
        <v>521.6940268078737</v>
      </c>
      <c r="U69" s="327"/>
      <c r="V69" s="327"/>
      <c r="W69" s="327"/>
      <c r="X69" s="327"/>
      <c r="Y69" s="327"/>
      <c r="Z69" s="327"/>
      <c r="AA69" s="327"/>
    </row>
    <row r="70" spans="1:27" s="128" customFormat="1" ht="15">
      <c r="A70" s="315"/>
      <c r="B70" s="88" t="s">
        <v>58</v>
      </c>
      <c r="C70" s="92"/>
      <c r="D70" s="320">
        <f t="shared" si="23"/>
        <v>16383.448039003179</v>
      </c>
      <c r="E70" s="320">
        <f t="shared" si="26"/>
        <v>13375.751055710603</v>
      </c>
      <c r="F70" s="320">
        <f t="shared" si="26"/>
        <v>9243.817381973693</v>
      </c>
      <c r="G70" s="320">
        <f t="shared" si="26"/>
        <v>9828.21189192511</v>
      </c>
      <c r="H70" s="320">
        <f t="shared" si="26"/>
        <v>12488.832885460279</v>
      </c>
      <c r="I70" s="320">
        <f t="shared" si="26"/>
        <v>10255.693773727522</v>
      </c>
      <c r="J70" s="339">
        <f t="shared" si="26"/>
        <v>11062.234494807873</v>
      </c>
      <c r="K70" s="315"/>
      <c r="L70" s="88" t="s">
        <v>58</v>
      </c>
      <c r="M70" s="92"/>
      <c r="N70" s="344">
        <f t="shared" si="27"/>
        <v>1365.2873365835983</v>
      </c>
      <c r="O70" s="344">
        <f t="shared" si="28"/>
        <v>1114.6459213092169</v>
      </c>
      <c r="P70" s="344">
        <f t="shared" si="29"/>
        <v>770.3181151644744</v>
      </c>
      <c r="Q70" s="344">
        <f t="shared" si="30"/>
        <v>819.0176576604258</v>
      </c>
      <c r="R70" s="344">
        <f t="shared" si="31"/>
        <v>1040.7360737883566</v>
      </c>
      <c r="S70" s="344">
        <f t="shared" si="32"/>
        <v>854.6411478106269</v>
      </c>
      <c r="T70" s="345">
        <f t="shared" si="33"/>
        <v>921.8528745673228</v>
      </c>
      <c r="U70" s="327"/>
      <c r="V70" s="327"/>
      <c r="W70" s="327"/>
      <c r="X70" s="327"/>
      <c r="Y70" s="327"/>
      <c r="Z70" s="327"/>
      <c r="AA70" s="327"/>
    </row>
    <row r="71" spans="1:27" s="128" customFormat="1" ht="15">
      <c r="A71" s="315"/>
      <c r="B71" s="88"/>
      <c r="C71" s="89" t="s">
        <v>59</v>
      </c>
      <c r="D71" s="320">
        <f t="shared" si="23"/>
        <v>5245.837205226324</v>
      </c>
      <c r="E71" s="320">
        <f aca="true" t="shared" si="34" ref="E71:J77">E18/E$80</f>
        <v>3245.029403239042</v>
      </c>
      <c r="F71" s="320">
        <f t="shared" si="34"/>
        <v>1958.6429615443958</v>
      </c>
      <c r="G71" s="320">
        <f t="shared" si="34"/>
        <v>1358.0981045979204</v>
      </c>
      <c r="H71" s="320">
        <f t="shared" si="34"/>
        <v>3588.7048172118</v>
      </c>
      <c r="I71" s="320">
        <f t="shared" si="34"/>
        <v>1193.5123278310502</v>
      </c>
      <c r="J71" s="339">
        <f t="shared" si="34"/>
        <v>2169.8120828029614</v>
      </c>
      <c r="K71" s="315"/>
      <c r="L71" s="88"/>
      <c r="M71" s="89" t="s">
        <v>59</v>
      </c>
      <c r="N71" s="344">
        <f t="shared" si="27"/>
        <v>437.153100435527</v>
      </c>
      <c r="O71" s="344">
        <f t="shared" si="28"/>
        <v>270.4191169365868</v>
      </c>
      <c r="P71" s="344">
        <f t="shared" si="29"/>
        <v>163.2202467953663</v>
      </c>
      <c r="Q71" s="344">
        <f t="shared" si="30"/>
        <v>113.1748420498267</v>
      </c>
      <c r="R71" s="344">
        <f t="shared" si="31"/>
        <v>299.05873476765004</v>
      </c>
      <c r="S71" s="344">
        <f t="shared" si="32"/>
        <v>99.45936065258752</v>
      </c>
      <c r="T71" s="345">
        <f t="shared" si="33"/>
        <v>180.81767356691344</v>
      </c>
      <c r="U71" s="327"/>
      <c r="V71" s="327"/>
      <c r="W71" s="327"/>
      <c r="X71" s="327"/>
      <c r="Y71" s="327"/>
      <c r="Z71" s="327"/>
      <c r="AA71" s="327"/>
    </row>
    <row r="72" spans="1:27" s="128" customFormat="1" ht="15">
      <c r="A72" s="315"/>
      <c r="B72" s="88"/>
      <c r="C72" s="89" t="s">
        <v>63</v>
      </c>
      <c r="D72" s="320">
        <f t="shared" si="23"/>
        <v>6613.144512244631</v>
      </c>
      <c r="E72" s="320">
        <f t="shared" si="34"/>
        <v>4541.485287186962</v>
      </c>
      <c r="F72" s="320">
        <f t="shared" si="34"/>
        <v>4074.2627259574915</v>
      </c>
      <c r="G72" s="320">
        <f t="shared" si="34"/>
        <v>5405.162115480734</v>
      </c>
      <c r="H72" s="320">
        <f t="shared" si="34"/>
        <v>4618.691169939392</v>
      </c>
      <c r="I72" s="320">
        <f t="shared" si="34"/>
        <v>4752.032036487698</v>
      </c>
      <c r="J72" s="339">
        <f t="shared" si="34"/>
        <v>4823.06743656537</v>
      </c>
      <c r="K72" s="315"/>
      <c r="L72" s="88"/>
      <c r="M72" s="89" t="s">
        <v>63</v>
      </c>
      <c r="N72" s="344">
        <f t="shared" si="27"/>
        <v>551.095376020386</v>
      </c>
      <c r="O72" s="344">
        <f t="shared" si="28"/>
        <v>378.45710726558013</v>
      </c>
      <c r="P72" s="344">
        <f t="shared" si="29"/>
        <v>339.52189382979094</v>
      </c>
      <c r="Q72" s="344">
        <f t="shared" si="30"/>
        <v>450.4301762900612</v>
      </c>
      <c r="R72" s="344">
        <f t="shared" si="31"/>
        <v>384.8909308282827</v>
      </c>
      <c r="S72" s="344">
        <f t="shared" si="32"/>
        <v>396.00266970730814</v>
      </c>
      <c r="T72" s="345">
        <f t="shared" si="33"/>
        <v>401.92228638044753</v>
      </c>
      <c r="U72" s="327"/>
      <c r="V72" s="327"/>
      <c r="W72" s="327"/>
      <c r="X72" s="327"/>
      <c r="Y72" s="327"/>
      <c r="Z72" s="327"/>
      <c r="AA72" s="327"/>
    </row>
    <row r="73" spans="1:27" s="128" customFormat="1" ht="15">
      <c r="A73" s="315"/>
      <c r="B73" s="88"/>
      <c r="C73" s="89" t="s">
        <v>60</v>
      </c>
      <c r="D73" s="320">
        <f t="shared" si="23"/>
        <v>656.522643914862</v>
      </c>
      <c r="E73" s="320">
        <f t="shared" si="34"/>
        <v>1911.6902370936618</v>
      </c>
      <c r="F73" s="320">
        <f t="shared" si="34"/>
        <v>1168.0959190022324</v>
      </c>
      <c r="G73" s="320">
        <f t="shared" si="34"/>
        <v>953.3664833667094</v>
      </c>
      <c r="H73" s="320">
        <f t="shared" si="34"/>
        <v>1353.5994118300578</v>
      </c>
      <c r="I73" s="320">
        <f t="shared" si="34"/>
        <v>1645.2450938570964</v>
      </c>
      <c r="J73" s="339">
        <f t="shared" si="34"/>
        <v>1376.6766076479446</v>
      </c>
      <c r="K73" s="315"/>
      <c r="L73" s="88"/>
      <c r="M73" s="89" t="s">
        <v>60</v>
      </c>
      <c r="N73" s="344">
        <f t="shared" si="27"/>
        <v>54.7102203262385</v>
      </c>
      <c r="O73" s="344">
        <f t="shared" si="28"/>
        <v>159.30751975780515</v>
      </c>
      <c r="P73" s="344">
        <f t="shared" si="29"/>
        <v>97.34132658351938</v>
      </c>
      <c r="Q73" s="344">
        <f t="shared" si="30"/>
        <v>79.44720694722578</v>
      </c>
      <c r="R73" s="344">
        <f t="shared" si="31"/>
        <v>112.79995098583815</v>
      </c>
      <c r="S73" s="344">
        <f t="shared" si="32"/>
        <v>137.1037578214247</v>
      </c>
      <c r="T73" s="345">
        <f t="shared" si="33"/>
        <v>114.72305063732871</v>
      </c>
      <c r="U73" s="327"/>
      <c r="V73" s="327"/>
      <c r="W73" s="327"/>
      <c r="X73" s="327"/>
      <c r="Y73" s="327"/>
      <c r="Z73" s="327"/>
      <c r="AA73" s="327"/>
    </row>
    <row r="74" spans="1:27" s="128" customFormat="1" ht="15">
      <c r="A74" s="315"/>
      <c r="B74" s="88"/>
      <c r="C74" s="89" t="s">
        <v>61</v>
      </c>
      <c r="D74" s="320">
        <f t="shared" si="23"/>
        <v>665.7000458918116</v>
      </c>
      <c r="E74" s="320">
        <f t="shared" si="34"/>
        <v>585.8559203969552</v>
      </c>
      <c r="F74" s="320">
        <f t="shared" si="34"/>
        <v>431.35499121779884</v>
      </c>
      <c r="G74" s="320">
        <f t="shared" si="34"/>
        <v>230.29877415735768</v>
      </c>
      <c r="H74" s="320">
        <f t="shared" si="34"/>
        <v>289.45489025902594</v>
      </c>
      <c r="I74" s="320">
        <f t="shared" si="34"/>
        <v>218.40218316053782</v>
      </c>
      <c r="J74" s="339">
        <f t="shared" si="34"/>
        <v>337.26615646771614</v>
      </c>
      <c r="K74" s="315"/>
      <c r="L74" s="88"/>
      <c r="M74" s="89" t="s">
        <v>61</v>
      </c>
      <c r="N74" s="344">
        <f t="shared" si="27"/>
        <v>55.47500382431763</v>
      </c>
      <c r="O74" s="344">
        <f t="shared" si="28"/>
        <v>48.821326699746265</v>
      </c>
      <c r="P74" s="344">
        <f t="shared" si="29"/>
        <v>35.946249268149906</v>
      </c>
      <c r="Q74" s="344">
        <f t="shared" si="30"/>
        <v>19.19156451311314</v>
      </c>
      <c r="R74" s="344">
        <f t="shared" si="31"/>
        <v>24.121240854918828</v>
      </c>
      <c r="S74" s="344">
        <f t="shared" si="32"/>
        <v>18.200181930044817</v>
      </c>
      <c r="T74" s="345">
        <f t="shared" si="33"/>
        <v>28.105513038976344</v>
      </c>
      <c r="U74" s="327"/>
      <c r="V74" s="327"/>
      <c r="W74" s="327"/>
      <c r="X74" s="327"/>
      <c r="Y74" s="327"/>
      <c r="Z74" s="327"/>
      <c r="AA74" s="327"/>
    </row>
    <row r="75" spans="1:27" s="128" customFormat="1" ht="15">
      <c r="A75" s="315"/>
      <c r="B75" s="88"/>
      <c r="C75" s="89" t="s">
        <v>76</v>
      </c>
      <c r="D75" s="320">
        <f t="shared" si="23"/>
        <v>1602.9853308262852</v>
      </c>
      <c r="E75" s="320">
        <f t="shared" si="34"/>
        <v>1244.4598079546502</v>
      </c>
      <c r="F75" s="320">
        <f t="shared" si="34"/>
        <v>648.6444334912767</v>
      </c>
      <c r="G75" s="320">
        <f t="shared" si="34"/>
        <v>966.5436751996526</v>
      </c>
      <c r="H75" s="320">
        <f t="shared" si="34"/>
        <v>1106.1440397120718</v>
      </c>
      <c r="I75" s="320">
        <f t="shared" si="34"/>
        <v>971.8673065255205</v>
      </c>
      <c r="J75" s="339">
        <f t="shared" si="34"/>
        <v>1007.930962421294</v>
      </c>
      <c r="K75" s="315"/>
      <c r="L75" s="88"/>
      <c r="M75" s="89" t="s">
        <v>76</v>
      </c>
      <c r="N75" s="344">
        <f t="shared" si="27"/>
        <v>133.58211090219044</v>
      </c>
      <c r="O75" s="344">
        <f t="shared" si="28"/>
        <v>103.70498399622085</v>
      </c>
      <c r="P75" s="344">
        <f t="shared" si="29"/>
        <v>54.053702790939724</v>
      </c>
      <c r="Q75" s="344">
        <f t="shared" si="30"/>
        <v>80.54530626663772</v>
      </c>
      <c r="R75" s="344">
        <f t="shared" si="31"/>
        <v>92.17866997600599</v>
      </c>
      <c r="S75" s="344">
        <f t="shared" si="32"/>
        <v>80.98894221046004</v>
      </c>
      <c r="T75" s="345">
        <f t="shared" si="33"/>
        <v>83.99424686844117</v>
      </c>
      <c r="U75" s="327"/>
      <c r="V75" s="327"/>
      <c r="W75" s="327"/>
      <c r="X75" s="327"/>
      <c r="Y75" s="327"/>
      <c r="Z75" s="327"/>
      <c r="AA75" s="327"/>
    </row>
    <row r="76" spans="1:27" s="128" customFormat="1" ht="15">
      <c r="A76" s="315"/>
      <c r="B76" s="88" t="s">
        <v>62</v>
      </c>
      <c r="C76" s="92"/>
      <c r="D76" s="320">
        <f t="shared" si="23"/>
        <v>33809.67509237955</v>
      </c>
      <c r="E76" s="320">
        <f t="shared" si="34"/>
        <v>19150.980264198595</v>
      </c>
      <c r="F76" s="320">
        <f t="shared" si="34"/>
        <v>19401.97773980949</v>
      </c>
      <c r="G76" s="320">
        <f t="shared" si="34"/>
        <v>20112.551589978008</v>
      </c>
      <c r="H76" s="320">
        <f t="shared" si="34"/>
        <v>24028.77411621786</v>
      </c>
      <c r="I76" s="320">
        <f t="shared" si="34"/>
        <v>25035.496403084744</v>
      </c>
      <c r="J76" s="339">
        <f t="shared" si="34"/>
        <v>22680.31184011242</v>
      </c>
      <c r="K76" s="315"/>
      <c r="L76" s="88" t="s">
        <v>62</v>
      </c>
      <c r="M76" s="92"/>
      <c r="N76" s="344">
        <f t="shared" si="27"/>
        <v>2817.472924364962</v>
      </c>
      <c r="O76" s="344">
        <f t="shared" si="28"/>
        <v>1595.9150220165495</v>
      </c>
      <c r="P76" s="344">
        <f t="shared" si="29"/>
        <v>1616.8314783174574</v>
      </c>
      <c r="Q76" s="344">
        <f t="shared" si="30"/>
        <v>1676.0459658315006</v>
      </c>
      <c r="R76" s="344">
        <f t="shared" si="31"/>
        <v>2002.397843018155</v>
      </c>
      <c r="S76" s="344">
        <f t="shared" si="32"/>
        <v>2086.2913669237287</v>
      </c>
      <c r="T76" s="345">
        <f t="shared" si="33"/>
        <v>1890.025986676035</v>
      </c>
      <c r="U76" s="327"/>
      <c r="V76" s="327"/>
      <c r="W76" s="327"/>
      <c r="X76" s="327"/>
      <c r="Y76" s="327"/>
      <c r="Z76" s="327"/>
      <c r="AA76" s="327"/>
    </row>
    <row r="77" spans="1:27" s="128" customFormat="1" ht="15">
      <c r="A77" s="315"/>
      <c r="B77" s="88"/>
      <c r="C77" s="89" t="s">
        <v>75</v>
      </c>
      <c r="D77" s="320">
        <f t="shared" si="23"/>
        <v>1665.0547809601273</v>
      </c>
      <c r="E77" s="320">
        <f t="shared" si="34"/>
        <v>1177.99894354206</v>
      </c>
      <c r="F77" s="320">
        <f t="shared" si="34"/>
        <v>857.8981266210385</v>
      </c>
      <c r="G77" s="320">
        <f t="shared" si="34"/>
        <v>708.1845665379884</v>
      </c>
      <c r="H77" s="320">
        <f t="shared" si="34"/>
        <v>2873.0768857648472</v>
      </c>
      <c r="I77" s="320">
        <f t="shared" si="34"/>
        <v>915.3433563715656</v>
      </c>
      <c r="J77" s="339">
        <f t="shared" si="34"/>
        <v>1213.7819600367502</v>
      </c>
      <c r="K77" s="315"/>
      <c r="L77" s="88"/>
      <c r="M77" s="89" t="s">
        <v>75</v>
      </c>
      <c r="N77" s="344">
        <f t="shared" si="27"/>
        <v>138.75456508001062</v>
      </c>
      <c r="O77" s="344">
        <f t="shared" si="28"/>
        <v>98.16657862850501</v>
      </c>
      <c r="P77" s="344">
        <f t="shared" si="29"/>
        <v>71.49151055175321</v>
      </c>
      <c r="Q77" s="344">
        <f t="shared" si="30"/>
        <v>59.01538054483237</v>
      </c>
      <c r="R77" s="344">
        <f t="shared" si="31"/>
        <v>239.42307381373726</v>
      </c>
      <c r="S77" s="344">
        <f t="shared" si="32"/>
        <v>76.2786130309638</v>
      </c>
      <c r="T77" s="345">
        <f t="shared" si="33"/>
        <v>101.14849666972918</v>
      </c>
      <c r="U77" s="327"/>
      <c r="V77" s="327"/>
      <c r="W77" s="327"/>
      <c r="X77" s="327"/>
      <c r="Y77" s="327"/>
      <c r="Z77" s="327"/>
      <c r="AA77" s="327"/>
    </row>
    <row r="78" spans="1:27" s="128" customFormat="1" ht="15">
      <c r="A78" s="315"/>
      <c r="B78" s="88" t="s">
        <v>66</v>
      </c>
      <c r="C78" s="89"/>
      <c r="D78" s="320">
        <f aca="true" t="shared" si="35" ref="D78:J78">D25/D$80</f>
        <v>21754.296137729867</v>
      </c>
      <c r="E78" s="320">
        <f t="shared" si="35"/>
        <v>3355.2649401786166</v>
      </c>
      <c r="F78" s="320">
        <f t="shared" si="35"/>
        <v>9112.155201790894</v>
      </c>
      <c r="G78" s="320">
        <f t="shared" si="35"/>
        <v>6758.502755368511</v>
      </c>
      <c r="H78" s="320">
        <f t="shared" si="35"/>
        <v>4542.410176849146</v>
      </c>
      <c r="I78" s="320">
        <f t="shared" si="35"/>
        <v>4677.331913963233</v>
      </c>
      <c r="J78" s="339">
        <f t="shared" si="35"/>
        <v>6474.140359519216</v>
      </c>
      <c r="K78" s="315"/>
      <c r="L78" s="88" t="s">
        <v>66</v>
      </c>
      <c r="M78" s="89"/>
      <c r="N78" s="344">
        <f t="shared" si="27"/>
        <v>1812.8580114774888</v>
      </c>
      <c r="O78" s="344">
        <f t="shared" si="28"/>
        <v>279.6054116815514</v>
      </c>
      <c r="P78" s="344">
        <f t="shared" si="29"/>
        <v>759.3462668159078</v>
      </c>
      <c r="Q78" s="344">
        <f t="shared" si="30"/>
        <v>563.208562947376</v>
      </c>
      <c r="R78" s="344">
        <f t="shared" si="31"/>
        <v>378.53418140409553</v>
      </c>
      <c r="S78" s="344">
        <f t="shared" si="32"/>
        <v>389.7776594969361</v>
      </c>
      <c r="T78" s="345">
        <f t="shared" si="33"/>
        <v>539.5116966266013</v>
      </c>
      <c r="U78" s="327"/>
      <c r="V78" s="327"/>
      <c r="W78" s="327"/>
      <c r="X78" s="327"/>
      <c r="Y78" s="327"/>
      <c r="Z78" s="327"/>
      <c r="AA78" s="327"/>
    </row>
    <row r="79" spans="1:27" s="128" customFormat="1" ht="15">
      <c r="A79" s="315"/>
      <c r="B79" s="231" t="s">
        <v>50</v>
      </c>
      <c r="C79" s="232"/>
      <c r="D79" s="232">
        <f aca="true" t="shared" si="36" ref="D79:J79">D26/D$80</f>
        <v>132473.10399053426</v>
      </c>
      <c r="E79" s="232">
        <f t="shared" si="36"/>
        <v>109535.30526211821</v>
      </c>
      <c r="F79" s="232">
        <f t="shared" si="36"/>
        <v>87449.09411969768</v>
      </c>
      <c r="G79" s="232">
        <f t="shared" si="36"/>
        <v>84037.6056378417</v>
      </c>
      <c r="H79" s="232">
        <f t="shared" si="36"/>
        <v>122961.84631298919</v>
      </c>
      <c r="I79" s="232">
        <f t="shared" si="36"/>
        <v>91810.57441280768</v>
      </c>
      <c r="J79" s="233">
        <f t="shared" si="36"/>
        <v>98441.01450845998</v>
      </c>
      <c r="K79" s="315"/>
      <c r="L79" s="231" t="s">
        <v>50</v>
      </c>
      <c r="M79" s="232"/>
      <c r="N79" s="232">
        <f t="shared" si="27"/>
        <v>11039.425332544522</v>
      </c>
      <c r="O79" s="232">
        <f t="shared" si="28"/>
        <v>9127.942105176518</v>
      </c>
      <c r="P79" s="232">
        <f t="shared" si="29"/>
        <v>7287.424509974807</v>
      </c>
      <c r="Q79" s="232">
        <f t="shared" si="30"/>
        <v>7003.133803153475</v>
      </c>
      <c r="R79" s="232">
        <f t="shared" si="31"/>
        <v>10246.820526082432</v>
      </c>
      <c r="S79" s="232">
        <f t="shared" si="32"/>
        <v>7650.881201067306</v>
      </c>
      <c r="T79" s="233">
        <f t="shared" si="33"/>
        <v>8203.417875704998</v>
      </c>
      <c r="U79" s="327"/>
      <c r="V79" s="327"/>
      <c r="W79" s="327"/>
      <c r="X79" s="327"/>
      <c r="Y79" s="327"/>
      <c r="Z79" s="327"/>
      <c r="AA79" s="327"/>
    </row>
    <row r="80" spans="1:27" s="128" customFormat="1" ht="15">
      <c r="A80" s="315"/>
      <c r="B80" s="231" t="s">
        <v>1</v>
      </c>
      <c r="C80" s="232"/>
      <c r="D80" s="232">
        <v>7685</v>
      </c>
      <c r="E80" s="232">
        <v>20211</v>
      </c>
      <c r="F80" s="232">
        <v>23607</v>
      </c>
      <c r="G80" s="232">
        <v>29605</v>
      </c>
      <c r="H80" s="232">
        <v>20908</v>
      </c>
      <c r="I80" s="232">
        <v>47138</v>
      </c>
      <c r="J80" s="233">
        <v>149154</v>
      </c>
      <c r="K80" s="315"/>
      <c r="L80" s="163"/>
      <c r="M80" s="330"/>
      <c r="N80" s="326"/>
      <c r="O80" s="326"/>
      <c r="P80" s="326"/>
      <c r="Q80" s="326"/>
      <c r="R80" s="326"/>
      <c r="S80" s="326"/>
      <c r="T80" s="342"/>
      <c r="U80" s="327"/>
      <c r="V80" s="327"/>
      <c r="W80" s="327"/>
      <c r="X80" s="327"/>
      <c r="Y80" s="327"/>
      <c r="Z80" s="327"/>
      <c r="AA80" s="327"/>
    </row>
    <row r="81" spans="1:27" s="140" customFormat="1" ht="12.75">
      <c r="A81" s="346"/>
      <c r="B81" s="347" t="s">
        <v>67</v>
      </c>
      <c r="C81" s="348"/>
      <c r="D81" s="349"/>
      <c r="E81" s="349"/>
      <c r="F81" s="349"/>
      <c r="G81" s="349"/>
      <c r="H81" s="349"/>
      <c r="I81" s="349"/>
      <c r="J81" s="95" t="s">
        <v>87</v>
      </c>
      <c r="K81" s="346"/>
      <c r="L81" s="347" t="s">
        <v>67</v>
      </c>
      <c r="M81" s="348"/>
      <c r="N81" s="349"/>
      <c r="O81" s="349"/>
      <c r="P81" s="349"/>
      <c r="Q81" s="349"/>
      <c r="R81" s="349"/>
      <c r="S81" s="349"/>
      <c r="T81" s="95" t="s">
        <v>87</v>
      </c>
      <c r="U81" s="350"/>
      <c r="V81" s="350"/>
      <c r="W81" s="350"/>
      <c r="X81" s="350"/>
      <c r="Y81" s="350"/>
      <c r="Z81" s="350"/>
      <c r="AA81" s="350"/>
    </row>
    <row r="82" spans="1:27" s="137" customFormat="1" ht="12.75">
      <c r="A82" s="311"/>
      <c r="B82" s="312"/>
      <c r="C82" s="312"/>
      <c r="D82" s="312"/>
      <c r="E82" s="312"/>
      <c r="F82" s="312"/>
      <c r="G82" s="312"/>
      <c r="H82" s="312"/>
      <c r="I82" s="312"/>
      <c r="J82" s="312"/>
      <c r="K82" s="311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</row>
    <row r="83" spans="1:27" ht="12.75">
      <c r="A83" s="34"/>
      <c r="B83" s="32"/>
      <c r="C83" s="32"/>
      <c r="D83" s="35"/>
      <c r="E83" s="35"/>
      <c r="F83" s="35"/>
      <c r="G83" s="35"/>
      <c r="H83" s="35"/>
      <c r="I83" s="35"/>
      <c r="J83" s="35"/>
      <c r="K83" s="34"/>
      <c r="L83" s="32"/>
      <c r="M83" s="32"/>
      <c r="N83" s="32"/>
      <c r="O83" s="32"/>
      <c r="P83" s="32"/>
      <c r="Q83" s="32"/>
      <c r="R83" s="32"/>
      <c r="S83" s="32"/>
      <c r="T83" s="32"/>
      <c r="U83" s="33"/>
      <c r="V83" s="33"/>
      <c r="W83" s="33"/>
      <c r="X83" s="33"/>
      <c r="Y83" s="33"/>
      <c r="Z83" s="33"/>
      <c r="AA83" s="33"/>
    </row>
  </sheetData>
  <sheetProtection/>
  <mergeCells count="20">
    <mergeCell ref="L30:T30"/>
    <mergeCell ref="O1:T1"/>
    <mergeCell ref="B3:J3"/>
    <mergeCell ref="L3:T3"/>
    <mergeCell ref="J32:J33"/>
    <mergeCell ref="N32:S32"/>
    <mergeCell ref="T32:T33"/>
    <mergeCell ref="D5:I5"/>
    <mergeCell ref="J5:J6"/>
    <mergeCell ref="D32:I32"/>
    <mergeCell ref="T5:T6"/>
    <mergeCell ref="I28:J28"/>
    <mergeCell ref="B30:J30"/>
    <mergeCell ref="N5:S5"/>
    <mergeCell ref="B56:J56"/>
    <mergeCell ref="L56:T56"/>
    <mergeCell ref="D58:I58"/>
    <mergeCell ref="J58:J59"/>
    <mergeCell ref="N58:S58"/>
    <mergeCell ref="T58:T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.00390625" style="113" customWidth="1"/>
    <col min="3" max="3" width="22.8515625" style="0" customWidth="1"/>
    <col min="4" max="9" width="16.140625" style="0" customWidth="1"/>
    <col min="10" max="10" width="11.421875" style="113" customWidth="1"/>
    <col min="12" max="12" width="22.140625" style="0" customWidth="1"/>
  </cols>
  <sheetData>
    <row r="1" spans="1:23" s="363" customFormat="1" ht="19.5">
      <c r="A1" s="364"/>
      <c r="B1" s="60" t="s">
        <v>47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12" t="s">
        <v>37</v>
      </c>
      <c r="O1" s="112"/>
      <c r="P1" s="112"/>
      <c r="Q1" s="112"/>
      <c r="R1" s="168"/>
      <c r="S1" s="362"/>
      <c r="T1" s="362"/>
      <c r="U1" s="362"/>
      <c r="V1" s="362"/>
      <c r="W1" s="362"/>
    </row>
    <row r="2" spans="1:23" s="140" customFormat="1" ht="12.75">
      <c r="A2" s="358"/>
      <c r="B2" s="357"/>
      <c r="C2" s="357"/>
      <c r="D2" s="357"/>
      <c r="E2" s="357"/>
      <c r="F2" s="357"/>
      <c r="G2" s="357"/>
      <c r="H2" s="357"/>
      <c r="I2" s="357"/>
      <c r="J2" s="358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</row>
    <row r="3" spans="1:23" s="140" customFormat="1" ht="15" customHeight="1">
      <c r="A3" s="358"/>
      <c r="B3" s="314" t="s">
        <v>83</v>
      </c>
      <c r="C3" s="314"/>
      <c r="D3" s="314"/>
      <c r="E3" s="314"/>
      <c r="F3" s="314"/>
      <c r="G3" s="314"/>
      <c r="H3" s="314"/>
      <c r="I3" s="314"/>
      <c r="J3" s="366"/>
      <c r="K3" s="314" t="s">
        <v>90</v>
      </c>
      <c r="L3" s="314"/>
      <c r="M3" s="314"/>
      <c r="N3" s="314"/>
      <c r="O3" s="314"/>
      <c r="P3" s="314"/>
      <c r="Q3" s="314"/>
      <c r="R3" s="314"/>
      <c r="S3" s="357"/>
      <c r="T3" s="357"/>
      <c r="U3" s="357"/>
      <c r="V3" s="357"/>
      <c r="W3" s="357"/>
    </row>
    <row r="4" spans="1:23" s="140" customFormat="1" ht="12.75">
      <c r="A4" s="358"/>
      <c r="B4" s="359"/>
      <c r="C4" s="359"/>
      <c r="D4" s="360"/>
      <c r="E4" s="360"/>
      <c r="F4" s="360"/>
      <c r="G4" s="360"/>
      <c r="H4" s="360"/>
      <c r="I4" s="360"/>
      <c r="J4" s="358"/>
      <c r="K4" s="359"/>
      <c r="L4" s="359"/>
      <c r="M4" s="360"/>
      <c r="N4" s="360"/>
      <c r="O4" s="360"/>
      <c r="P4" s="360"/>
      <c r="Q4" s="360"/>
      <c r="R4" s="360"/>
      <c r="S4" s="357"/>
      <c r="T4" s="357"/>
      <c r="U4" s="357"/>
      <c r="V4" s="357"/>
      <c r="W4" s="357"/>
    </row>
    <row r="5" spans="1:23" s="128" customFormat="1" ht="15">
      <c r="A5" s="369"/>
      <c r="B5" s="383"/>
      <c r="C5" s="384"/>
      <c r="D5" s="385" t="s">
        <v>117</v>
      </c>
      <c r="E5" s="386"/>
      <c r="F5" s="386"/>
      <c r="G5" s="387"/>
      <c r="H5" s="387"/>
      <c r="I5" s="388" t="s">
        <v>50</v>
      </c>
      <c r="J5" s="369"/>
      <c r="K5" s="383"/>
      <c r="L5" s="384"/>
      <c r="M5" s="385" t="s">
        <v>117</v>
      </c>
      <c r="N5" s="386"/>
      <c r="O5" s="386"/>
      <c r="P5" s="387"/>
      <c r="Q5" s="387"/>
      <c r="R5" s="388" t="s">
        <v>50</v>
      </c>
      <c r="S5" s="371"/>
      <c r="T5" s="371"/>
      <c r="U5" s="371"/>
      <c r="V5" s="371"/>
      <c r="W5" s="371"/>
    </row>
    <row r="6" spans="1:23" s="128" customFormat="1" ht="30">
      <c r="A6" s="369"/>
      <c r="B6" s="389" t="s">
        <v>51</v>
      </c>
      <c r="C6" s="372"/>
      <c r="D6" s="373" t="s">
        <v>19</v>
      </c>
      <c r="E6" s="373" t="s">
        <v>38</v>
      </c>
      <c r="F6" s="373" t="s">
        <v>39</v>
      </c>
      <c r="G6" s="373" t="s">
        <v>40</v>
      </c>
      <c r="H6" s="373" t="s">
        <v>41</v>
      </c>
      <c r="I6" s="390"/>
      <c r="J6" s="369"/>
      <c r="K6" s="389" t="s">
        <v>51</v>
      </c>
      <c r="L6" s="372"/>
      <c r="M6" s="373" t="s">
        <v>19</v>
      </c>
      <c r="N6" s="373" t="s">
        <v>38</v>
      </c>
      <c r="O6" s="373" t="s">
        <v>39</v>
      </c>
      <c r="P6" s="373" t="s">
        <v>40</v>
      </c>
      <c r="Q6" s="373" t="s">
        <v>41</v>
      </c>
      <c r="R6" s="390"/>
      <c r="S6" s="371"/>
      <c r="T6" s="371"/>
      <c r="U6" s="371"/>
      <c r="V6" s="371"/>
      <c r="W6" s="371"/>
    </row>
    <row r="7" spans="1:23" s="128" customFormat="1" ht="15">
      <c r="A7" s="369"/>
      <c r="B7" s="88" t="s">
        <v>52</v>
      </c>
      <c r="C7" s="89"/>
      <c r="D7" s="374">
        <v>1188853234.8021433</v>
      </c>
      <c r="E7" s="374">
        <v>977984674.9112504</v>
      </c>
      <c r="F7" s="374">
        <v>464797252.89321387</v>
      </c>
      <c r="G7" s="374">
        <v>302349841.6846428</v>
      </c>
      <c r="H7" s="374">
        <v>169943365.29107153</v>
      </c>
      <c r="I7" s="391">
        <v>3103928369.5823216</v>
      </c>
      <c r="J7" s="369"/>
      <c r="K7" s="88" t="s">
        <v>52</v>
      </c>
      <c r="L7" s="89"/>
      <c r="M7" s="219">
        <f aca="true" t="shared" si="0" ref="M7:R7">D7/D$26</f>
        <v>0.2253220422486736</v>
      </c>
      <c r="N7" s="219">
        <f t="shared" si="0"/>
        <v>0.19813836498069276</v>
      </c>
      <c r="O7" s="219">
        <f t="shared" si="0"/>
        <v>0.21743264582449723</v>
      </c>
      <c r="P7" s="219">
        <f t="shared" si="0"/>
        <v>0.2799192793142155</v>
      </c>
      <c r="Q7" s="219">
        <f t="shared" si="0"/>
        <v>0.13563238482791828</v>
      </c>
      <c r="R7" s="250">
        <f t="shared" si="0"/>
        <v>0.2113979175526622</v>
      </c>
      <c r="S7" s="371"/>
      <c r="T7" s="371"/>
      <c r="U7" s="371"/>
      <c r="V7" s="371"/>
      <c r="W7" s="371"/>
    </row>
    <row r="8" spans="1:23" s="128" customFormat="1" ht="15">
      <c r="A8" s="369"/>
      <c r="B8" s="88"/>
      <c r="C8" s="89" t="s">
        <v>79</v>
      </c>
      <c r="D8" s="375">
        <v>341490303.0714285</v>
      </c>
      <c r="E8" s="375">
        <v>374368180.4678571</v>
      </c>
      <c r="F8" s="375">
        <v>164754505.60714287</v>
      </c>
      <c r="G8" s="375">
        <v>99106331.69642857</v>
      </c>
      <c r="H8" s="375">
        <v>87488483.37500001</v>
      </c>
      <c r="I8" s="392">
        <v>1067207804.2178571</v>
      </c>
      <c r="J8" s="369"/>
      <c r="K8" s="88"/>
      <c r="L8" s="89" t="s">
        <v>79</v>
      </c>
      <c r="M8" s="229">
        <f aca="true" t="shared" si="1" ref="M8:R11">D8/D$7</f>
        <v>0.28724344862321166</v>
      </c>
      <c r="N8" s="229">
        <f t="shared" si="1"/>
        <v>0.38279554891985407</v>
      </c>
      <c r="O8" s="229">
        <f t="shared" si="1"/>
        <v>0.35446531704221335</v>
      </c>
      <c r="P8" s="229">
        <f t="shared" si="1"/>
        <v>0.32778694754468746</v>
      </c>
      <c r="Q8" s="229">
        <f t="shared" si="1"/>
        <v>0.5148096439372821</v>
      </c>
      <c r="R8" s="251">
        <f t="shared" si="1"/>
        <v>0.3438248816165385</v>
      </c>
      <c r="S8" s="371"/>
      <c r="T8" s="371"/>
      <c r="U8" s="371"/>
      <c r="V8" s="371"/>
      <c r="W8" s="371"/>
    </row>
    <row r="9" spans="1:23" s="128" customFormat="1" ht="15">
      <c r="A9" s="369"/>
      <c r="B9" s="88"/>
      <c r="C9" s="89" t="s">
        <v>53</v>
      </c>
      <c r="D9" s="374">
        <v>85254190.88571429</v>
      </c>
      <c r="E9" s="374">
        <v>80854410.23214287</v>
      </c>
      <c r="F9" s="374">
        <v>45557026.31071429</v>
      </c>
      <c r="G9" s="374">
        <v>78298112.39642859</v>
      </c>
      <c r="H9" s="374">
        <v>2304395.692857143</v>
      </c>
      <c r="I9" s="391">
        <v>292268135.5178572</v>
      </c>
      <c r="J9" s="369"/>
      <c r="K9" s="88"/>
      <c r="L9" s="89" t="s">
        <v>53</v>
      </c>
      <c r="M9" s="229">
        <f t="shared" si="1"/>
        <v>0.07171128310039283</v>
      </c>
      <c r="N9" s="229">
        <f t="shared" si="1"/>
        <v>0.08267451659145907</v>
      </c>
      <c r="O9" s="229">
        <f t="shared" si="1"/>
        <v>0.0980148355592388</v>
      </c>
      <c r="P9" s="229">
        <f t="shared" si="1"/>
        <v>0.25896528326313845</v>
      </c>
      <c r="Q9" s="229">
        <f t="shared" si="1"/>
        <v>0.013559786161173608</v>
      </c>
      <c r="R9" s="251">
        <f t="shared" si="1"/>
        <v>0.09416072174281073</v>
      </c>
      <c r="S9" s="371"/>
      <c r="T9" s="371"/>
      <c r="U9" s="371"/>
      <c r="V9" s="371"/>
      <c r="W9" s="371"/>
    </row>
    <row r="10" spans="1:23" s="128" customFormat="1" ht="15">
      <c r="A10" s="369"/>
      <c r="B10" s="88"/>
      <c r="C10" s="89" t="s">
        <v>64</v>
      </c>
      <c r="D10" s="375">
        <v>207729895</v>
      </c>
      <c r="E10" s="375">
        <v>172798353.44642857</v>
      </c>
      <c r="F10" s="375">
        <v>129753583.02857146</v>
      </c>
      <c r="G10" s="375">
        <v>38350510.89285715</v>
      </c>
      <c r="H10" s="375">
        <v>25528692.342857145</v>
      </c>
      <c r="I10" s="392">
        <v>574161034.7107143</v>
      </c>
      <c r="J10" s="369"/>
      <c r="K10" s="88"/>
      <c r="L10" s="89" t="s">
        <v>64</v>
      </c>
      <c r="M10" s="229">
        <f t="shared" si="1"/>
        <v>0.17473131999726757</v>
      </c>
      <c r="N10" s="229">
        <f t="shared" si="1"/>
        <v>0.17668820164498955</v>
      </c>
      <c r="O10" s="229">
        <f t="shared" si="1"/>
        <v>0.2791616822623133</v>
      </c>
      <c r="P10" s="229">
        <f t="shared" si="1"/>
        <v>0.12684151140670197</v>
      </c>
      <c r="Q10" s="229">
        <f t="shared" si="1"/>
        <v>0.15021882318931792</v>
      </c>
      <c r="R10" s="251">
        <f t="shared" si="1"/>
        <v>0.18497882887290212</v>
      </c>
      <c r="S10" s="371"/>
      <c r="T10" s="371"/>
      <c r="U10" s="371"/>
      <c r="V10" s="371"/>
      <c r="W10" s="371"/>
    </row>
    <row r="11" spans="1:23" s="128" customFormat="1" ht="15">
      <c r="A11" s="369"/>
      <c r="B11" s="88"/>
      <c r="C11" s="89" t="s">
        <v>82</v>
      </c>
      <c r="D11" s="375">
        <v>70093742.25000001</v>
      </c>
      <c r="E11" s="375">
        <v>96093433.46071427</v>
      </c>
      <c r="F11" s="375">
        <v>28250810.460714284</v>
      </c>
      <c r="G11" s="375">
        <v>19659366.678571433</v>
      </c>
      <c r="H11" s="375">
        <v>15959944.114285711</v>
      </c>
      <c r="I11" s="392">
        <v>230057296.9642857</v>
      </c>
      <c r="J11" s="369"/>
      <c r="K11" s="88"/>
      <c r="L11" s="89" t="s">
        <v>82</v>
      </c>
      <c r="M11" s="229">
        <f t="shared" si="1"/>
        <v>0.058959121444175124</v>
      </c>
      <c r="N11" s="229">
        <f t="shared" si="1"/>
        <v>0.09825658410182604</v>
      </c>
      <c r="O11" s="229">
        <f t="shared" si="1"/>
        <v>0.06078093251382629</v>
      </c>
      <c r="P11" s="229">
        <f t="shared" si="1"/>
        <v>0.06502191821577523</v>
      </c>
      <c r="Q11" s="229">
        <f t="shared" si="1"/>
        <v>0.09391331098422241</v>
      </c>
      <c r="R11" s="251">
        <f t="shared" si="1"/>
        <v>0.07411810762734941</v>
      </c>
      <c r="S11" s="371"/>
      <c r="T11" s="371"/>
      <c r="U11" s="371"/>
      <c r="V11" s="371"/>
      <c r="W11" s="371"/>
    </row>
    <row r="12" spans="1:23" s="128" customFormat="1" ht="15">
      <c r="A12" s="369"/>
      <c r="B12" s="88" t="s">
        <v>54</v>
      </c>
      <c r="C12" s="92"/>
      <c r="D12" s="375">
        <v>1426271063.9973595</v>
      </c>
      <c r="E12" s="375">
        <v>2328630162.7247868</v>
      </c>
      <c r="F12" s="375">
        <v>818444399.0850755</v>
      </c>
      <c r="G12" s="375">
        <v>435589598.370018</v>
      </c>
      <c r="H12" s="375">
        <v>571527797.0128571</v>
      </c>
      <c r="I12" s="392">
        <v>5580463021.190097</v>
      </c>
      <c r="J12" s="369"/>
      <c r="K12" s="88" t="s">
        <v>54</v>
      </c>
      <c r="L12" s="92"/>
      <c r="M12" s="219">
        <f aca="true" t="shared" si="2" ref="M12:R12">D12/D$26</f>
        <v>0.27031958153653696</v>
      </c>
      <c r="N12" s="219">
        <f t="shared" si="2"/>
        <v>0.47177730379965704</v>
      </c>
      <c r="O12" s="219">
        <f t="shared" si="2"/>
        <v>0.38286915433683466</v>
      </c>
      <c r="P12" s="219">
        <f t="shared" si="2"/>
        <v>0.4032743188259364</v>
      </c>
      <c r="Q12" s="219">
        <f t="shared" si="2"/>
        <v>0.45613830214278345</v>
      </c>
      <c r="R12" s="250">
        <f t="shared" si="2"/>
        <v>0.38006620037368</v>
      </c>
      <c r="S12" s="371"/>
      <c r="T12" s="371"/>
      <c r="U12" s="371"/>
      <c r="V12" s="371"/>
      <c r="W12" s="371"/>
    </row>
    <row r="13" spans="1:23" s="128" customFormat="1" ht="15">
      <c r="A13" s="369"/>
      <c r="B13" s="88"/>
      <c r="C13" s="89" t="s">
        <v>84</v>
      </c>
      <c r="D13" s="374">
        <v>152223597.79285714</v>
      </c>
      <c r="E13" s="374">
        <v>622702366.9821428</v>
      </c>
      <c r="F13" s="374">
        <v>36403065.385714285</v>
      </c>
      <c r="G13" s="374">
        <v>11983620.035714287</v>
      </c>
      <c r="H13" s="374">
        <v>43671941.31428571</v>
      </c>
      <c r="I13" s="391">
        <v>866984591.5107143</v>
      </c>
      <c r="J13" s="369"/>
      <c r="K13" s="88"/>
      <c r="L13" s="89" t="s">
        <v>84</v>
      </c>
      <c r="M13" s="229">
        <f aca="true" t="shared" si="3" ref="M13:R16">D13/D$12</f>
        <v>0.1067283783814736</v>
      </c>
      <c r="N13" s="229">
        <f t="shared" si="3"/>
        <v>0.2674114494220515</v>
      </c>
      <c r="O13" s="229">
        <f t="shared" si="3"/>
        <v>0.04447836093253082</v>
      </c>
      <c r="P13" s="229">
        <f t="shared" si="3"/>
        <v>0.027511263080103727</v>
      </c>
      <c r="Q13" s="229">
        <f t="shared" si="3"/>
        <v>0.07641262864648256</v>
      </c>
      <c r="R13" s="251">
        <f t="shared" si="3"/>
        <v>0.15536069107860875</v>
      </c>
      <c r="S13" s="371"/>
      <c r="T13" s="371"/>
      <c r="U13" s="371"/>
      <c r="V13" s="371"/>
      <c r="W13" s="371"/>
    </row>
    <row r="14" spans="1:23" s="128" customFormat="1" ht="15">
      <c r="A14" s="369"/>
      <c r="B14" s="88"/>
      <c r="C14" s="89" t="s">
        <v>55</v>
      </c>
      <c r="D14" s="375">
        <v>336306952.67142856</v>
      </c>
      <c r="E14" s="375">
        <v>803458430.7446429</v>
      </c>
      <c r="F14" s="375">
        <v>356819863.53321433</v>
      </c>
      <c r="G14" s="375">
        <v>224937800.96785715</v>
      </c>
      <c r="H14" s="375">
        <v>264121785.13714284</v>
      </c>
      <c r="I14" s="392">
        <v>1985644833.0542858</v>
      </c>
      <c r="J14" s="369"/>
      <c r="K14" s="88"/>
      <c r="L14" s="89" t="s">
        <v>55</v>
      </c>
      <c r="M14" s="229">
        <f t="shared" si="3"/>
        <v>0.2357945562808187</v>
      </c>
      <c r="N14" s="229">
        <f t="shared" si="3"/>
        <v>0.34503479496482026</v>
      </c>
      <c r="O14" s="229">
        <f t="shared" si="3"/>
        <v>0.4359732486801754</v>
      </c>
      <c r="P14" s="229">
        <f t="shared" si="3"/>
        <v>0.5163984672948513</v>
      </c>
      <c r="Q14" s="229">
        <f t="shared" si="3"/>
        <v>0.4621328770317031</v>
      </c>
      <c r="R14" s="251">
        <f t="shared" si="3"/>
        <v>0.3558208029538783</v>
      </c>
      <c r="S14" s="371"/>
      <c r="T14" s="371"/>
      <c r="U14" s="371"/>
      <c r="V14" s="371"/>
      <c r="W14" s="371"/>
    </row>
    <row r="15" spans="1:23" s="128" customFormat="1" ht="15">
      <c r="A15" s="369"/>
      <c r="B15" s="88"/>
      <c r="C15" s="89" t="s">
        <v>56</v>
      </c>
      <c r="D15" s="375">
        <v>645468518.4348214</v>
      </c>
      <c r="E15" s="375">
        <v>550817586.9262495</v>
      </c>
      <c r="F15" s="375">
        <v>289903665.03553605</v>
      </c>
      <c r="G15" s="375">
        <v>128228571.80964282</v>
      </c>
      <c r="H15" s="375">
        <v>152177870.11053574</v>
      </c>
      <c r="I15" s="392">
        <v>1766596212.3167853</v>
      </c>
      <c r="J15" s="369"/>
      <c r="K15" s="88"/>
      <c r="L15" s="89" t="s">
        <v>56</v>
      </c>
      <c r="M15" s="229">
        <f t="shared" si="3"/>
        <v>0.45255669467610843</v>
      </c>
      <c r="N15" s="229">
        <f t="shared" si="3"/>
        <v>0.23654146362242617</v>
      </c>
      <c r="O15" s="229">
        <f t="shared" si="3"/>
        <v>0.3542130233399046</v>
      </c>
      <c r="P15" s="229">
        <f t="shared" si="3"/>
        <v>0.29437932468882594</v>
      </c>
      <c r="Q15" s="229">
        <f t="shared" si="3"/>
        <v>0.26626503716163497</v>
      </c>
      <c r="R15" s="251">
        <f t="shared" si="3"/>
        <v>0.3165680348760807</v>
      </c>
      <c r="S15" s="371"/>
      <c r="T15" s="371"/>
      <c r="U15" s="371"/>
      <c r="V15" s="371"/>
      <c r="W15" s="371"/>
    </row>
    <row r="16" spans="1:23" s="128" customFormat="1" ht="15">
      <c r="A16" s="369"/>
      <c r="B16" s="88"/>
      <c r="C16" s="89" t="s">
        <v>57</v>
      </c>
      <c r="D16" s="374">
        <v>284989146.44824994</v>
      </c>
      <c r="E16" s="374">
        <v>347345052.8646041</v>
      </c>
      <c r="F16" s="374">
        <v>132907440.8127545</v>
      </c>
      <c r="G16" s="374">
        <v>69920687.14251785</v>
      </c>
      <c r="H16" s="374">
        <v>98590683.22589286</v>
      </c>
      <c r="I16" s="391">
        <v>933753010.4940193</v>
      </c>
      <c r="J16" s="369"/>
      <c r="K16" s="88"/>
      <c r="L16" s="89" t="s">
        <v>57</v>
      </c>
      <c r="M16" s="229">
        <f t="shared" si="3"/>
        <v>0.1998141542951316</v>
      </c>
      <c r="N16" s="229">
        <f t="shared" si="3"/>
        <v>0.14916282474764786</v>
      </c>
      <c r="O16" s="229">
        <f t="shared" si="3"/>
        <v>0.1623903113776933</v>
      </c>
      <c r="P16" s="229">
        <f t="shared" si="3"/>
        <v>0.16051964372923958</v>
      </c>
      <c r="Q16" s="229">
        <f t="shared" si="3"/>
        <v>0.17250374127240387</v>
      </c>
      <c r="R16" s="251">
        <f t="shared" si="3"/>
        <v>0.16732536474991028</v>
      </c>
      <c r="S16" s="371"/>
      <c r="T16" s="371"/>
      <c r="U16" s="371"/>
      <c r="V16" s="371"/>
      <c r="W16" s="371"/>
    </row>
    <row r="17" spans="1:23" s="128" customFormat="1" ht="15">
      <c r="A17" s="369"/>
      <c r="B17" s="88" t="s">
        <v>58</v>
      </c>
      <c r="C17" s="92"/>
      <c r="D17" s="374">
        <v>675577780.1900178</v>
      </c>
      <c r="E17" s="374">
        <v>405890997.0717041</v>
      </c>
      <c r="F17" s="374">
        <v>254892505.0003176</v>
      </c>
      <c r="G17" s="374">
        <v>118214244.2456144</v>
      </c>
      <c r="H17" s="374">
        <v>195400997.33092028</v>
      </c>
      <c r="I17" s="391">
        <v>1649976523.838574</v>
      </c>
      <c r="J17" s="369"/>
      <c r="K17" s="88" t="s">
        <v>58</v>
      </c>
      <c r="L17" s="92"/>
      <c r="M17" s="219">
        <f aca="true" t="shared" si="4" ref="M17:R17">D17/D$26</f>
        <v>0.12804151149538168</v>
      </c>
      <c r="N17" s="219">
        <f t="shared" si="4"/>
        <v>0.08223296395464351</v>
      </c>
      <c r="O17" s="219">
        <f t="shared" si="4"/>
        <v>0.11923898305781513</v>
      </c>
      <c r="P17" s="219">
        <f t="shared" si="4"/>
        <v>0.10944423145562966</v>
      </c>
      <c r="Q17" s="219">
        <f t="shared" si="4"/>
        <v>0.1559502085906899</v>
      </c>
      <c r="R17" s="250">
        <f t="shared" si="4"/>
        <v>0.11237424309414439</v>
      </c>
      <c r="S17" s="371"/>
      <c r="T17" s="371"/>
      <c r="U17" s="371"/>
      <c r="V17" s="371"/>
      <c r="W17" s="371"/>
    </row>
    <row r="18" spans="1:23" s="128" customFormat="1" ht="15">
      <c r="A18" s="369"/>
      <c r="B18" s="88"/>
      <c r="C18" s="89" t="s">
        <v>59</v>
      </c>
      <c r="D18" s="374">
        <v>80947735.00946438</v>
      </c>
      <c r="E18" s="374">
        <v>69305224.20117858</v>
      </c>
      <c r="F18" s="374">
        <v>59303152.00742143</v>
      </c>
      <c r="G18" s="374">
        <v>27321206.27497142</v>
      </c>
      <c r="H18" s="374">
        <v>86758833.90535715</v>
      </c>
      <c r="I18" s="391">
        <v>323636151.398393</v>
      </c>
      <c r="J18" s="369"/>
      <c r="K18" s="88"/>
      <c r="L18" s="89" t="s">
        <v>59</v>
      </c>
      <c r="M18" s="229">
        <f aca="true" t="shared" si="5" ref="M18:R22">D18/D$17</f>
        <v>0.11982000797405806</v>
      </c>
      <c r="N18" s="229">
        <f t="shared" si="5"/>
        <v>0.17074836520440295</v>
      </c>
      <c r="O18" s="229">
        <f t="shared" si="5"/>
        <v>0.23265945778730346</v>
      </c>
      <c r="P18" s="229">
        <f t="shared" si="5"/>
        <v>0.23111602539374188</v>
      </c>
      <c r="Q18" s="229">
        <f t="shared" si="5"/>
        <v>0.4440040485485712</v>
      </c>
      <c r="R18" s="251">
        <f t="shared" si="5"/>
        <v>0.19614591281909416</v>
      </c>
      <c r="S18" s="371"/>
      <c r="T18" s="371"/>
      <c r="U18" s="371"/>
      <c r="V18" s="371"/>
      <c r="W18" s="371"/>
    </row>
    <row r="19" spans="1:23" s="128" customFormat="1" ht="15">
      <c r="A19" s="369"/>
      <c r="B19" s="88"/>
      <c r="C19" s="89" t="s">
        <v>63</v>
      </c>
      <c r="D19" s="374">
        <v>325412764.01060724</v>
      </c>
      <c r="E19" s="374">
        <v>189673857.1523572</v>
      </c>
      <c r="F19" s="374">
        <v>108455174.7635857</v>
      </c>
      <c r="G19" s="374">
        <v>49077583.79632858</v>
      </c>
      <c r="H19" s="374">
        <v>46760420.71059286</v>
      </c>
      <c r="I19" s="391">
        <v>719379800.4334716</v>
      </c>
      <c r="J19" s="369"/>
      <c r="K19" s="88"/>
      <c r="L19" s="89" t="s">
        <v>63</v>
      </c>
      <c r="M19" s="229">
        <f t="shared" si="5"/>
        <v>0.4816806791944509</v>
      </c>
      <c r="N19" s="229">
        <f t="shared" si="5"/>
        <v>0.4673024494772169</v>
      </c>
      <c r="O19" s="229">
        <f t="shared" si="5"/>
        <v>0.42549377732174026</v>
      </c>
      <c r="P19" s="229">
        <f t="shared" si="5"/>
        <v>0.41515795418325235</v>
      </c>
      <c r="Q19" s="229">
        <f t="shared" si="5"/>
        <v>0.239304923461583</v>
      </c>
      <c r="R19" s="251">
        <f t="shared" si="5"/>
        <v>0.43599396115035416</v>
      </c>
      <c r="S19" s="371"/>
      <c r="T19" s="371"/>
      <c r="U19" s="371"/>
      <c r="V19" s="371"/>
      <c r="W19" s="371"/>
    </row>
    <row r="20" spans="1:23" s="128" customFormat="1" ht="15">
      <c r="A20" s="369"/>
      <c r="B20" s="88"/>
      <c r="C20" s="89" t="s">
        <v>60</v>
      </c>
      <c r="D20" s="374">
        <v>106500649.93857142</v>
      </c>
      <c r="E20" s="374">
        <v>34396052.98504285</v>
      </c>
      <c r="F20" s="374">
        <v>37052424.56122859</v>
      </c>
      <c r="G20" s="374">
        <v>11448483.860692954</v>
      </c>
      <c r="H20" s="374">
        <v>15939211.391585715</v>
      </c>
      <c r="I20" s="391">
        <v>205336822.7371215</v>
      </c>
      <c r="J20" s="369"/>
      <c r="K20" s="88"/>
      <c r="L20" s="89" t="s">
        <v>60</v>
      </c>
      <c r="M20" s="229">
        <f t="shared" si="5"/>
        <v>0.15764380218161747</v>
      </c>
      <c r="N20" s="229">
        <f t="shared" si="5"/>
        <v>0.08474209389514124</v>
      </c>
      <c r="O20" s="229">
        <f t="shared" si="5"/>
        <v>0.1453649041629624</v>
      </c>
      <c r="P20" s="229">
        <f t="shared" si="5"/>
        <v>0.0968452146672475</v>
      </c>
      <c r="Q20" s="229">
        <f t="shared" si="5"/>
        <v>0.0815718016249014</v>
      </c>
      <c r="R20" s="251">
        <f t="shared" si="5"/>
        <v>0.12444832988254728</v>
      </c>
      <c r="S20" s="371"/>
      <c r="T20" s="371"/>
      <c r="U20" s="371"/>
      <c r="V20" s="371"/>
      <c r="W20" s="371"/>
    </row>
    <row r="21" spans="1:23" s="128" customFormat="1" ht="15">
      <c r="A21" s="369"/>
      <c r="B21" s="88"/>
      <c r="C21" s="89" t="s">
        <v>61</v>
      </c>
      <c r="D21" s="374">
        <v>16721723.491071444</v>
      </c>
      <c r="E21" s="374">
        <v>14668748.727678573</v>
      </c>
      <c r="F21" s="374">
        <v>6194515.896428573</v>
      </c>
      <c r="G21" s="374">
        <v>6910719.483035713</v>
      </c>
      <c r="H21" s="374">
        <v>5808888.703571429</v>
      </c>
      <c r="I21" s="391">
        <v>50304596.30178573</v>
      </c>
      <c r="J21" s="369"/>
      <c r="K21" s="88"/>
      <c r="L21" s="89" t="s">
        <v>61</v>
      </c>
      <c r="M21" s="229">
        <f t="shared" si="5"/>
        <v>0.024751736930081054</v>
      </c>
      <c r="N21" s="229">
        <f t="shared" si="5"/>
        <v>0.03613962574559695</v>
      </c>
      <c r="O21" s="229">
        <f t="shared" si="5"/>
        <v>0.0243024638814737</v>
      </c>
      <c r="P21" s="229">
        <f t="shared" si="5"/>
        <v>0.058459278973837306</v>
      </c>
      <c r="Q21" s="229">
        <f t="shared" si="5"/>
        <v>0.029728040198964887</v>
      </c>
      <c r="R21" s="251">
        <f t="shared" si="5"/>
        <v>0.03048806790581179</v>
      </c>
      <c r="S21" s="371"/>
      <c r="T21" s="371"/>
      <c r="U21" s="371"/>
      <c r="V21" s="371"/>
      <c r="W21" s="371"/>
    </row>
    <row r="22" spans="1:23" s="128" customFormat="1" ht="15">
      <c r="A22" s="369"/>
      <c r="B22" s="88"/>
      <c r="C22" s="89" t="s">
        <v>76</v>
      </c>
      <c r="D22" s="374">
        <v>62805280.412042744</v>
      </c>
      <c r="E22" s="374">
        <v>44390028.2795143</v>
      </c>
      <c r="F22" s="374">
        <v>19696721.925714288</v>
      </c>
      <c r="G22" s="374">
        <v>10628993.032857142</v>
      </c>
      <c r="H22" s="374">
        <v>12815911.118857142</v>
      </c>
      <c r="I22" s="391">
        <v>150336934.76898563</v>
      </c>
      <c r="J22" s="369"/>
      <c r="K22" s="88"/>
      <c r="L22" s="89" t="s">
        <v>76</v>
      </c>
      <c r="M22" s="229">
        <f t="shared" si="5"/>
        <v>0.09296528431467607</v>
      </c>
      <c r="N22" s="229">
        <f t="shared" si="5"/>
        <v>0.10936440719248676</v>
      </c>
      <c r="O22" s="229">
        <f t="shared" si="5"/>
        <v>0.07727462180847469</v>
      </c>
      <c r="P22" s="229">
        <f t="shared" si="5"/>
        <v>0.08991296354078299</v>
      </c>
      <c r="Q22" s="229">
        <f t="shared" si="5"/>
        <v>0.06558774670506326</v>
      </c>
      <c r="R22" s="251">
        <f t="shared" si="5"/>
        <v>0.09111459017564416</v>
      </c>
      <c r="S22" s="371"/>
      <c r="T22" s="371"/>
      <c r="U22" s="371"/>
      <c r="V22" s="371"/>
      <c r="W22" s="371"/>
    </row>
    <row r="23" spans="1:23" s="128" customFormat="1" ht="15">
      <c r="A23" s="369"/>
      <c r="B23" s="88" t="s">
        <v>62</v>
      </c>
      <c r="C23" s="92"/>
      <c r="D23" s="374">
        <v>1601471824.9212656</v>
      </c>
      <c r="E23" s="374">
        <v>862402221.6261158</v>
      </c>
      <c r="F23" s="374">
        <v>475189498.7660913</v>
      </c>
      <c r="G23" s="374">
        <v>213197943.3674715</v>
      </c>
      <c r="H23" s="374">
        <v>230597743.5191785</v>
      </c>
      <c r="I23" s="391">
        <v>3382859232.200123</v>
      </c>
      <c r="J23" s="369"/>
      <c r="K23" s="88" t="s">
        <v>62</v>
      </c>
      <c r="L23" s="92"/>
      <c r="M23" s="219">
        <f aca="true" t="shared" si="6" ref="M23:R23">D23/D$26</f>
        <v>0.3035251885023674</v>
      </c>
      <c r="N23" s="219">
        <f t="shared" si="6"/>
        <v>0.1747215171487448</v>
      </c>
      <c r="O23" s="219">
        <f t="shared" si="6"/>
        <v>0.22229414942016842</v>
      </c>
      <c r="P23" s="219">
        <f t="shared" si="6"/>
        <v>0.1973813325853869</v>
      </c>
      <c r="Q23" s="219">
        <f t="shared" si="6"/>
        <v>0.18404085287986247</v>
      </c>
      <c r="R23" s="250">
        <f t="shared" si="6"/>
        <v>0.23039494212204864</v>
      </c>
      <c r="S23" s="371"/>
      <c r="T23" s="371"/>
      <c r="U23" s="371"/>
      <c r="V23" s="371"/>
      <c r="W23" s="371"/>
    </row>
    <row r="24" spans="1:23" s="128" customFormat="1" ht="15">
      <c r="A24" s="369"/>
      <c r="B24" s="88"/>
      <c r="C24" s="89" t="s">
        <v>75</v>
      </c>
      <c r="D24" s="374">
        <v>67572658.31592853</v>
      </c>
      <c r="E24" s="374">
        <v>73058079.34489286</v>
      </c>
      <c r="F24" s="374">
        <v>20417093.272642855</v>
      </c>
      <c r="G24" s="374">
        <v>5004021.274928572</v>
      </c>
      <c r="H24" s="374">
        <v>14988582.25892857</v>
      </c>
      <c r="I24" s="391">
        <v>181040434.46732137</v>
      </c>
      <c r="J24" s="369"/>
      <c r="K24" s="88"/>
      <c r="L24" s="89" t="s">
        <v>75</v>
      </c>
      <c r="M24" s="229">
        <f aca="true" t="shared" si="7" ref="M24:R24">D24/D23</f>
        <v>0.04219409749481585</v>
      </c>
      <c r="N24" s="229">
        <f t="shared" si="7"/>
        <v>0.08471462330783086</v>
      </c>
      <c r="O24" s="229">
        <f t="shared" si="7"/>
        <v>0.042966213112156815</v>
      </c>
      <c r="P24" s="229">
        <f t="shared" si="7"/>
        <v>0.023471245528403423</v>
      </c>
      <c r="Q24" s="229">
        <f t="shared" si="7"/>
        <v>0.0649988244905874</v>
      </c>
      <c r="R24" s="251">
        <f t="shared" si="7"/>
        <v>0.05351698727043319</v>
      </c>
      <c r="S24" s="371"/>
      <c r="T24" s="371"/>
      <c r="U24" s="371"/>
      <c r="V24" s="371"/>
      <c r="W24" s="371"/>
    </row>
    <row r="25" spans="1:23" s="128" customFormat="1" ht="15">
      <c r="A25" s="369"/>
      <c r="B25" s="88" t="s">
        <v>66</v>
      </c>
      <c r="C25" s="89"/>
      <c r="D25" s="374">
        <v>384066373.94929886</v>
      </c>
      <c r="E25" s="374">
        <v>360959235.22549534</v>
      </c>
      <c r="F25" s="374">
        <v>124337186.90714192</v>
      </c>
      <c r="G25" s="374">
        <v>10780624.83512032</v>
      </c>
      <c r="H25" s="374">
        <v>85500510.26666713</v>
      </c>
      <c r="I25" s="391">
        <v>965643931.1837234</v>
      </c>
      <c r="J25" s="369"/>
      <c r="K25" s="88" t="s">
        <v>66</v>
      </c>
      <c r="L25" s="89"/>
      <c r="M25" s="219">
        <f aca="true" t="shared" si="8" ref="M25:R25">D25/D$26</f>
        <v>0.07279167621704045</v>
      </c>
      <c r="N25" s="219">
        <f t="shared" si="8"/>
        <v>0.07312985011626197</v>
      </c>
      <c r="O25" s="219">
        <f t="shared" si="8"/>
        <v>0.058165067360684525</v>
      </c>
      <c r="P25" s="219">
        <f t="shared" si="8"/>
        <v>0.009980837818831547</v>
      </c>
      <c r="Q25" s="219">
        <f t="shared" si="8"/>
        <v>0.06823825155874584</v>
      </c>
      <c r="R25" s="250">
        <f t="shared" si="8"/>
        <v>0.06576669685746477</v>
      </c>
      <c r="S25" s="371"/>
      <c r="T25" s="371"/>
      <c r="U25" s="371"/>
      <c r="V25" s="371"/>
      <c r="W25" s="371"/>
    </row>
    <row r="26" spans="1:23" s="128" customFormat="1" ht="15">
      <c r="A26" s="369"/>
      <c r="B26" s="231" t="s">
        <v>50</v>
      </c>
      <c r="C26" s="232"/>
      <c r="D26" s="232">
        <v>5276240277.860085</v>
      </c>
      <c r="E26" s="232">
        <v>4935867291.559352</v>
      </c>
      <c r="F26" s="232">
        <v>2137660842.6518402</v>
      </c>
      <c r="G26" s="232">
        <v>1080132252.502867</v>
      </c>
      <c r="H26" s="232">
        <v>1252970413.4206946</v>
      </c>
      <c r="I26" s="233">
        <v>14682871077.994839</v>
      </c>
      <c r="J26" s="369"/>
      <c r="K26" s="231" t="s">
        <v>50</v>
      </c>
      <c r="L26" s="232"/>
      <c r="M26" s="234">
        <v>1</v>
      </c>
      <c r="N26" s="234">
        <v>1</v>
      </c>
      <c r="O26" s="234">
        <v>1</v>
      </c>
      <c r="P26" s="234">
        <v>1</v>
      </c>
      <c r="Q26" s="234">
        <v>1</v>
      </c>
      <c r="R26" s="298">
        <v>1</v>
      </c>
      <c r="S26" s="376"/>
      <c r="T26" s="376"/>
      <c r="U26" s="376"/>
      <c r="V26" s="377"/>
      <c r="W26" s="369"/>
    </row>
    <row r="27" spans="1:23" s="128" customFormat="1" ht="15">
      <c r="A27" s="369"/>
      <c r="B27" s="231" t="s">
        <v>0</v>
      </c>
      <c r="C27" s="232"/>
      <c r="D27" s="232">
        <v>13462.63</v>
      </c>
      <c r="E27" s="232">
        <v>18330.78</v>
      </c>
      <c r="F27" s="232">
        <v>13393.66</v>
      </c>
      <c r="G27" s="232">
        <v>8369.72</v>
      </c>
      <c r="H27" s="232">
        <v>13483.43</v>
      </c>
      <c r="I27" s="233">
        <v>67040.22</v>
      </c>
      <c r="J27" s="369"/>
      <c r="K27" s="163"/>
      <c r="L27" s="182"/>
      <c r="M27" s="378"/>
      <c r="N27" s="378"/>
      <c r="O27" s="378"/>
      <c r="P27" s="378"/>
      <c r="Q27" s="378"/>
      <c r="R27" s="393"/>
      <c r="S27" s="376"/>
      <c r="T27" s="376"/>
      <c r="U27" s="376"/>
      <c r="V27" s="377"/>
      <c r="W27" s="369"/>
    </row>
    <row r="28" spans="1:23" s="140" customFormat="1" ht="12.75" customHeight="1">
      <c r="A28" s="358"/>
      <c r="B28" s="395" t="s">
        <v>112</v>
      </c>
      <c r="C28" s="396"/>
      <c r="D28" s="396"/>
      <c r="E28" s="396"/>
      <c r="F28" s="396"/>
      <c r="G28" s="396"/>
      <c r="H28" s="400" t="s">
        <v>85</v>
      </c>
      <c r="I28" s="401"/>
      <c r="J28" s="358"/>
      <c r="K28" s="395" t="s">
        <v>112</v>
      </c>
      <c r="L28" s="396"/>
      <c r="M28" s="399"/>
      <c r="N28" s="399"/>
      <c r="O28" s="399"/>
      <c r="P28" s="399"/>
      <c r="Q28" s="399"/>
      <c r="R28" s="96" t="s">
        <v>86</v>
      </c>
      <c r="S28" s="358"/>
      <c r="T28" s="358"/>
      <c r="U28" s="358"/>
      <c r="V28" s="358"/>
      <c r="W28" s="358"/>
    </row>
    <row r="29" spans="1:23" s="128" customFormat="1" ht="15">
      <c r="A29" s="369"/>
      <c r="B29" s="371"/>
      <c r="C29" s="371"/>
      <c r="D29" s="371"/>
      <c r="E29" s="371"/>
      <c r="F29" s="371"/>
      <c r="G29" s="371"/>
      <c r="H29" s="371"/>
      <c r="I29" s="371"/>
      <c r="J29" s="369"/>
      <c r="K29" s="371"/>
      <c r="L29" s="371"/>
      <c r="M29" s="371"/>
      <c r="N29" s="371"/>
      <c r="O29" s="371"/>
      <c r="P29" s="371"/>
      <c r="Q29" s="371"/>
      <c r="R29" s="371"/>
      <c r="S29" s="369"/>
      <c r="T29" s="369"/>
      <c r="U29" s="369"/>
      <c r="V29" s="369"/>
      <c r="W29" s="369"/>
    </row>
    <row r="30" spans="1:23" s="128" customFormat="1" ht="15">
      <c r="A30" s="369"/>
      <c r="B30" s="314" t="s">
        <v>69</v>
      </c>
      <c r="C30" s="314"/>
      <c r="D30" s="314"/>
      <c r="E30" s="314"/>
      <c r="F30" s="314"/>
      <c r="G30" s="314"/>
      <c r="H30" s="314"/>
      <c r="I30" s="314"/>
      <c r="J30" s="369"/>
      <c r="K30" s="314" t="s">
        <v>73</v>
      </c>
      <c r="L30" s="314"/>
      <c r="M30" s="314"/>
      <c r="N30" s="314"/>
      <c r="O30" s="314"/>
      <c r="P30" s="314"/>
      <c r="Q30" s="314"/>
      <c r="R30" s="314"/>
      <c r="S30" s="369"/>
      <c r="T30" s="369"/>
      <c r="U30" s="369"/>
      <c r="V30" s="369"/>
      <c r="W30" s="369"/>
    </row>
    <row r="31" spans="1:23" s="128" customFormat="1" ht="15">
      <c r="A31" s="369"/>
      <c r="B31" s="370"/>
      <c r="C31" s="370"/>
      <c r="D31" s="379"/>
      <c r="E31" s="379"/>
      <c r="F31" s="379"/>
      <c r="G31" s="379"/>
      <c r="H31" s="379"/>
      <c r="I31" s="379"/>
      <c r="J31" s="369"/>
      <c r="K31" s="370"/>
      <c r="L31" s="370"/>
      <c r="M31" s="379"/>
      <c r="N31" s="379"/>
      <c r="O31" s="379"/>
      <c r="P31" s="379"/>
      <c r="Q31" s="379"/>
      <c r="R31" s="379"/>
      <c r="S31" s="369"/>
      <c r="T31" s="369"/>
      <c r="U31" s="369"/>
      <c r="V31" s="369"/>
      <c r="W31" s="369"/>
    </row>
    <row r="32" spans="1:23" s="128" customFormat="1" ht="15">
      <c r="A32" s="369"/>
      <c r="B32" s="383"/>
      <c r="C32" s="384"/>
      <c r="D32" s="385" t="s">
        <v>117</v>
      </c>
      <c r="E32" s="386"/>
      <c r="F32" s="386"/>
      <c r="G32" s="387"/>
      <c r="H32" s="387"/>
      <c r="I32" s="388" t="s">
        <v>50</v>
      </c>
      <c r="J32" s="369"/>
      <c r="K32" s="383"/>
      <c r="L32" s="384"/>
      <c r="M32" s="385" t="s">
        <v>117</v>
      </c>
      <c r="N32" s="386"/>
      <c r="O32" s="386"/>
      <c r="P32" s="387"/>
      <c r="Q32" s="387"/>
      <c r="R32" s="388" t="s">
        <v>50</v>
      </c>
      <c r="S32" s="369"/>
      <c r="T32" s="369"/>
      <c r="U32" s="369"/>
      <c r="V32" s="369"/>
      <c r="W32" s="369"/>
    </row>
    <row r="33" spans="1:23" s="128" customFormat="1" ht="30">
      <c r="A33" s="369"/>
      <c r="B33" s="389" t="s">
        <v>51</v>
      </c>
      <c r="C33" s="372"/>
      <c r="D33" s="373" t="s">
        <v>19</v>
      </c>
      <c r="E33" s="373" t="s">
        <v>38</v>
      </c>
      <c r="F33" s="373" t="s">
        <v>39</v>
      </c>
      <c r="G33" s="373" t="s">
        <v>40</v>
      </c>
      <c r="H33" s="373" t="s">
        <v>41</v>
      </c>
      <c r="I33" s="390"/>
      <c r="J33" s="369"/>
      <c r="K33" s="389" t="s">
        <v>51</v>
      </c>
      <c r="L33" s="372"/>
      <c r="M33" s="373" t="s">
        <v>19</v>
      </c>
      <c r="N33" s="373" t="s">
        <v>38</v>
      </c>
      <c r="O33" s="373" t="s">
        <v>39</v>
      </c>
      <c r="P33" s="373" t="s">
        <v>40</v>
      </c>
      <c r="Q33" s="373" t="s">
        <v>41</v>
      </c>
      <c r="R33" s="390"/>
      <c r="S33" s="369"/>
      <c r="T33" s="369"/>
      <c r="U33" s="369"/>
      <c r="V33" s="369"/>
      <c r="W33" s="369"/>
    </row>
    <row r="34" spans="1:23" s="128" customFormat="1" ht="15">
      <c r="A34" s="369"/>
      <c r="B34" s="88" t="s">
        <v>52</v>
      </c>
      <c r="C34" s="89"/>
      <c r="D34" s="187">
        <f aca="true" t="shared" si="9" ref="D34:I43">D7/D$27</f>
        <v>88307.6512391816</v>
      </c>
      <c r="E34" s="187">
        <f t="shared" si="9"/>
        <v>53352.04911690885</v>
      </c>
      <c r="F34" s="187">
        <f t="shared" si="9"/>
        <v>34702.78123330097</v>
      </c>
      <c r="G34" s="187">
        <f t="shared" si="9"/>
        <v>36124.248085317406</v>
      </c>
      <c r="H34" s="187">
        <f t="shared" si="9"/>
        <v>12603.867509311172</v>
      </c>
      <c r="I34" s="199">
        <f t="shared" si="9"/>
        <v>46299.495580150564</v>
      </c>
      <c r="J34" s="369"/>
      <c r="K34" s="88" t="s">
        <v>52</v>
      </c>
      <c r="L34" s="89"/>
      <c r="M34" s="380">
        <f aca="true" t="shared" si="10" ref="M34:R34">D34/12</f>
        <v>7358.970936598467</v>
      </c>
      <c r="N34" s="380">
        <f t="shared" si="10"/>
        <v>4446.004093075738</v>
      </c>
      <c r="O34" s="380">
        <f t="shared" si="10"/>
        <v>2891.8984361084144</v>
      </c>
      <c r="P34" s="380">
        <f t="shared" si="10"/>
        <v>3010.3540071097837</v>
      </c>
      <c r="Q34" s="380">
        <f t="shared" si="10"/>
        <v>1050.3222924425977</v>
      </c>
      <c r="R34" s="394">
        <f t="shared" si="10"/>
        <v>3858.2912983458805</v>
      </c>
      <c r="S34" s="369"/>
      <c r="T34" s="369"/>
      <c r="U34" s="369"/>
      <c r="V34" s="369"/>
      <c r="W34" s="369"/>
    </row>
    <row r="35" spans="1:23" s="128" customFormat="1" ht="15">
      <c r="A35" s="369"/>
      <c r="B35" s="88"/>
      <c r="C35" s="89" t="s">
        <v>79</v>
      </c>
      <c r="D35" s="187">
        <f t="shared" si="9"/>
        <v>25365.794281758357</v>
      </c>
      <c r="E35" s="187">
        <f t="shared" si="9"/>
        <v>20422.92692770614</v>
      </c>
      <c r="F35" s="187">
        <f t="shared" si="9"/>
        <v>12300.932352108599</v>
      </c>
      <c r="G35" s="187">
        <f t="shared" si="9"/>
        <v>11841.057012233214</v>
      </c>
      <c r="H35" s="187">
        <f t="shared" si="9"/>
        <v>6488.592544701164</v>
      </c>
      <c r="I35" s="199">
        <f t="shared" si="9"/>
        <v>15918.918586750717</v>
      </c>
      <c r="J35" s="369"/>
      <c r="K35" s="88"/>
      <c r="L35" s="89" t="s">
        <v>79</v>
      </c>
      <c r="M35" s="380">
        <f aca="true" t="shared" si="11" ref="M35:M53">D35/12</f>
        <v>2113.8161901465296</v>
      </c>
      <c r="N35" s="380">
        <f aca="true" t="shared" si="12" ref="N35:N53">E35/12</f>
        <v>1701.910577308845</v>
      </c>
      <c r="O35" s="380">
        <f aca="true" t="shared" si="13" ref="O35:O53">F35/12</f>
        <v>1025.07769600905</v>
      </c>
      <c r="P35" s="380">
        <f aca="true" t="shared" si="14" ref="P35:P53">G35/12</f>
        <v>986.7547510194345</v>
      </c>
      <c r="Q35" s="380">
        <f aca="true" t="shared" si="15" ref="Q35:Q53">H35/12</f>
        <v>540.7160453917637</v>
      </c>
      <c r="R35" s="394">
        <f aca="true" t="shared" si="16" ref="R35:R53">I35/12</f>
        <v>1326.576548895893</v>
      </c>
      <c r="S35" s="369"/>
      <c r="T35" s="369"/>
      <c r="U35" s="369"/>
      <c r="V35" s="369"/>
      <c r="W35" s="369"/>
    </row>
    <row r="36" spans="1:23" s="128" customFormat="1" ht="15">
      <c r="A36" s="369"/>
      <c r="B36" s="88"/>
      <c r="C36" s="89" t="s">
        <v>53</v>
      </c>
      <c r="D36" s="187">
        <f t="shared" si="9"/>
        <v>6332.654977943707</v>
      </c>
      <c r="E36" s="187">
        <f t="shared" si="9"/>
        <v>4410.854869904219</v>
      </c>
      <c r="F36" s="187">
        <f t="shared" si="9"/>
        <v>3401.387396030233</v>
      </c>
      <c r="G36" s="187">
        <f t="shared" si="9"/>
        <v>9354.92613808211</v>
      </c>
      <c r="H36" s="187">
        <f t="shared" si="9"/>
        <v>170.90574823002328</v>
      </c>
      <c r="I36" s="199">
        <f t="shared" si="9"/>
        <v>4359.593920155053</v>
      </c>
      <c r="J36" s="369"/>
      <c r="K36" s="88"/>
      <c r="L36" s="89" t="s">
        <v>53</v>
      </c>
      <c r="M36" s="380">
        <f t="shared" si="11"/>
        <v>527.7212481619756</v>
      </c>
      <c r="N36" s="380">
        <f t="shared" si="12"/>
        <v>367.57123915868493</v>
      </c>
      <c r="O36" s="380">
        <f t="shared" si="13"/>
        <v>283.4489496691861</v>
      </c>
      <c r="P36" s="380">
        <f t="shared" si="14"/>
        <v>779.5771781735092</v>
      </c>
      <c r="Q36" s="380">
        <f t="shared" si="15"/>
        <v>14.242145685835274</v>
      </c>
      <c r="R36" s="394">
        <f t="shared" si="16"/>
        <v>363.2994933462544</v>
      </c>
      <c r="S36" s="369"/>
      <c r="T36" s="369"/>
      <c r="U36" s="369"/>
      <c r="V36" s="369"/>
      <c r="W36" s="369"/>
    </row>
    <row r="37" spans="1:23" s="128" customFormat="1" ht="15">
      <c r="A37" s="369"/>
      <c r="B37" s="88"/>
      <c r="C37" s="89" t="s">
        <v>64</v>
      </c>
      <c r="D37" s="187">
        <f t="shared" si="9"/>
        <v>15430.112466880544</v>
      </c>
      <c r="E37" s="187">
        <f t="shared" si="9"/>
        <v>9426.677612541778</v>
      </c>
      <c r="F37" s="187">
        <f t="shared" si="9"/>
        <v>9687.686788269335</v>
      </c>
      <c r="G37" s="187">
        <f t="shared" si="9"/>
        <v>4582.054225572319</v>
      </c>
      <c r="H37" s="187">
        <f t="shared" si="9"/>
        <v>1893.3381448828038</v>
      </c>
      <c r="I37" s="199">
        <f t="shared" si="9"/>
        <v>8564.42646982236</v>
      </c>
      <c r="J37" s="369"/>
      <c r="K37" s="88"/>
      <c r="L37" s="89" t="s">
        <v>64</v>
      </c>
      <c r="M37" s="380">
        <f t="shared" si="11"/>
        <v>1285.8427055733787</v>
      </c>
      <c r="N37" s="380">
        <f t="shared" si="12"/>
        <v>785.5564677118149</v>
      </c>
      <c r="O37" s="380">
        <f t="shared" si="13"/>
        <v>807.307232355778</v>
      </c>
      <c r="P37" s="380">
        <f t="shared" si="14"/>
        <v>381.83785213102664</v>
      </c>
      <c r="Q37" s="380">
        <f t="shared" si="15"/>
        <v>157.77817874023364</v>
      </c>
      <c r="R37" s="394">
        <f t="shared" si="16"/>
        <v>713.7022058185299</v>
      </c>
      <c r="S37" s="369"/>
      <c r="T37" s="369"/>
      <c r="U37" s="369"/>
      <c r="V37" s="369"/>
      <c r="W37" s="369"/>
    </row>
    <row r="38" spans="1:23" s="128" customFormat="1" ht="15">
      <c r="A38" s="369"/>
      <c r="B38" s="88"/>
      <c r="C38" s="89" t="s">
        <v>82</v>
      </c>
      <c r="D38" s="187">
        <f t="shared" si="9"/>
        <v>5206.54153386077</v>
      </c>
      <c r="E38" s="187">
        <f t="shared" si="9"/>
        <v>5242.190101060308</v>
      </c>
      <c r="F38" s="187">
        <f t="shared" si="9"/>
        <v>2109.267404183344</v>
      </c>
      <c r="G38" s="187">
        <f t="shared" si="9"/>
        <v>2348.8679046098837</v>
      </c>
      <c r="H38" s="187">
        <f t="shared" si="9"/>
        <v>1183.6709290058768</v>
      </c>
      <c r="I38" s="199">
        <f t="shared" si="9"/>
        <v>3431.630996501588</v>
      </c>
      <c r="J38" s="369"/>
      <c r="K38" s="88"/>
      <c r="L38" s="89" t="s">
        <v>82</v>
      </c>
      <c r="M38" s="380">
        <f t="shared" si="11"/>
        <v>433.87846115506414</v>
      </c>
      <c r="N38" s="380">
        <f t="shared" si="12"/>
        <v>436.849175088359</v>
      </c>
      <c r="O38" s="380">
        <f t="shared" si="13"/>
        <v>175.7722836819453</v>
      </c>
      <c r="P38" s="380">
        <f t="shared" si="14"/>
        <v>195.73899205082364</v>
      </c>
      <c r="Q38" s="380">
        <f t="shared" si="15"/>
        <v>98.63924408382307</v>
      </c>
      <c r="R38" s="394">
        <f t="shared" si="16"/>
        <v>285.96924970846567</v>
      </c>
      <c r="S38" s="369"/>
      <c r="T38" s="369"/>
      <c r="U38" s="369"/>
      <c r="V38" s="369"/>
      <c r="W38" s="369"/>
    </row>
    <row r="39" spans="1:23" s="128" customFormat="1" ht="15">
      <c r="A39" s="369"/>
      <c r="B39" s="88" t="s">
        <v>54</v>
      </c>
      <c r="C39" s="92"/>
      <c r="D39" s="187">
        <f t="shared" si="9"/>
        <v>105942.97429234552</v>
      </c>
      <c r="E39" s="187">
        <f t="shared" si="9"/>
        <v>127033.88304942762</v>
      </c>
      <c r="F39" s="187">
        <f t="shared" si="9"/>
        <v>61106.85197959897</v>
      </c>
      <c r="G39" s="187">
        <f t="shared" si="9"/>
        <v>52043.50902658847</v>
      </c>
      <c r="H39" s="187">
        <f t="shared" si="9"/>
        <v>42387.419003388386</v>
      </c>
      <c r="I39" s="199">
        <f t="shared" si="9"/>
        <v>83240.52369145115</v>
      </c>
      <c r="J39" s="369"/>
      <c r="K39" s="88" t="s">
        <v>54</v>
      </c>
      <c r="L39" s="92"/>
      <c r="M39" s="380">
        <f t="shared" si="11"/>
        <v>8828.581191028794</v>
      </c>
      <c r="N39" s="380">
        <f t="shared" si="12"/>
        <v>10586.156920785636</v>
      </c>
      <c r="O39" s="380">
        <f t="shared" si="13"/>
        <v>5092.237664966581</v>
      </c>
      <c r="P39" s="380">
        <f t="shared" si="14"/>
        <v>4336.95908554904</v>
      </c>
      <c r="Q39" s="380">
        <f t="shared" si="15"/>
        <v>3532.2849169490323</v>
      </c>
      <c r="R39" s="394">
        <f t="shared" si="16"/>
        <v>6936.710307620929</v>
      </c>
      <c r="S39" s="369"/>
      <c r="T39" s="369"/>
      <c r="U39" s="369"/>
      <c r="V39" s="369"/>
      <c r="W39" s="369"/>
    </row>
    <row r="40" spans="1:23" s="128" customFormat="1" ht="15">
      <c r="A40" s="369"/>
      <c r="B40" s="88"/>
      <c r="C40" s="89" t="s">
        <v>84</v>
      </c>
      <c r="D40" s="187">
        <f t="shared" si="9"/>
        <v>11307.121847132184</v>
      </c>
      <c r="E40" s="187">
        <f t="shared" si="9"/>
        <v>33970.314791958815</v>
      </c>
      <c r="F40" s="187">
        <f t="shared" si="9"/>
        <v>2717.9326177993385</v>
      </c>
      <c r="G40" s="187">
        <f t="shared" si="9"/>
        <v>1431.7826684422284</v>
      </c>
      <c r="H40" s="187">
        <f t="shared" si="9"/>
        <v>3238.9341075887746</v>
      </c>
      <c r="I40" s="199">
        <f t="shared" si="9"/>
        <v>12932.305286449153</v>
      </c>
      <c r="J40" s="369"/>
      <c r="K40" s="88"/>
      <c r="L40" s="89" t="s">
        <v>84</v>
      </c>
      <c r="M40" s="380">
        <f t="shared" si="11"/>
        <v>942.260153927682</v>
      </c>
      <c r="N40" s="380">
        <f t="shared" si="12"/>
        <v>2830.859565996568</v>
      </c>
      <c r="O40" s="380">
        <f t="shared" si="13"/>
        <v>226.49438481661153</v>
      </c>
      <c r="P40" s="380">
        <f t="shared" si="14"/>
        <v>119.31522237018571</v>
      </c>
      <c r="Q40" s="380">
        <f t="shared" si="15"/>
        <v>269.9111756323979</v>
      </c>
      <c r="R40" s="394">
        <f t="shared" si="16"/>
        <v>1077.6921072040961</v>
      </c>
      <c r="S40" s="369"/>
      <c r="T40" s="369"/>
      <c r="U40" s="369"/>
      <c r="V40" s="369"/>
      <c r="W40" s="369"/>
    </row>
    <row r="41" spans="1:23" s="128" customFormat="1" ht="15">
      <c r="A41" s="369"/>
      <c r="B41" s="88"/>
      <c r="C41" s="89" t="s">
        <v>55</v>
      </c>
      <c r="D41" s="187">
        <f t="shared" si="9"/>
        <v>24980.776614333794</v>
      </c>
      <c r="E41" s="187">
        <f t="shared" si="9"/>
        <v>43831.109791544215</v>
      </c>
      <c r="F41" s="187">
        <f t="shared" si="9"/>
        <v>26640.95277416437</v>
      </c>
      <c r="G41" s="187">
        <f t="shared" si="9"/>
        <v>26875.188293976043</v>
      </c>
      <c r="H41" s="187">
        <f t="shared" si="9"/>
        <v>19588.61989398416</v>
      </c>
      <c r="I41" s="199">
        <f t="shared" si="9"/>
        <v>29618.709978193474</v>
      </c>
      <c r="J41" s="369"/>
      <c r="K41" s="88"/>
      <c r="L41" s="89" t="s">
        <v>55</v>
      </c>
      <c r="M41" s="380">
        <f t="shared" si="11"/>
        <v>2081.7313845278163</v>
      </c>
      <c r="N41" s="380">
        <f t="shared" si="12"/>
        <v>3652.5924826286846</v>
      </c>
      <c r="O41" s="380">
        <f t="shared" si="13"/>
        <v>2220.0793978470306</v>
      </c>
      <c r="P41" s="380">
        <f t="shared" si="14"/>
        <v>2239.5990244980035</v>
      </c>
      <c r="Q41" s="380">
        <f t="shared" si="15"/>
        <v>1632.3849911653467</v>
      </c>
      <c r="R41" s="394">
        <f t="shared" si="16"/>
        <v>2468.225831516123</v>
      </c>
      <c r="S41" s="369"/>
      <c r="T41" s="369"/>
      <c r="U41" s="369"/>
      <c r="V41" s="369"/>
      <c r="W41" s="369"/>
    </row>
    <row r="42" spans="1:23" s="128" customFormat="1" ht="15">
      <c r="A42" s="369"/>
      <c r="B42" s="88"/>
      <c r="C42" s="89" t="s">
        <v>56</v>
      </c>
      <c r="D42" s="187">
        <f t="shared" si="9"/>
        <v>47945.20226989982</v>
      </c>
      <c r="E42" s="187">
        <f t="shared" si="9"/>
        <v>30048.780626151725</v>
      </c>
      <c r="F42" s="187">
        <f t="shared" si="9"/>
        <v>21644.842786477784</v>
      </c>
      <c r="G42" s="187">
        <f t="shared" si="9"/>
        <v>15320.533041683932</v>
      </c>
      <c r="H42" s="187">
        <f t="shared" si="9"/>
        <v>11286.287696123</v>
      </c>
      <c r="I42" s="199">
        <f t="shared" si="9"/>
        <v>26351.289007058527</v>
      </c>
      <c r="J42" s="369"/>
      <c r="K42" s="88"/>
      <c r="L42" s="89" t="s">
        <v>56</v>
      </c>
      <c r="M42" s="380">
        <f t="shared" si="11"/>
        <v>3995.4335224916517</v>
      </c>
      <c r="N42" s="380">
        <f t="shared" si="12"/>
        <v>2504.0650521793104</v>
      </c>
      <c r="O42" s="380">
        <f t="shared" si="13"/>
        <v>1803.7368988731487</v>
      </c>
      <c r="P42" s="380">
        <f t="shared" si="14"/>
        <v>1276.7110868069942</v>
      </c>
      <c r="Q42" s="380">
        <f t="shared" si="15"/>
        <v>940.5239746769166</v>
      </c>
      <c r="R42" s="394">
        <f t="shared" si="16"/>
        <v>2195.9407505882104</v>
      </c>
      <c r="S42" s="369"/>
      <c r="T42" s="369"/>
      <c r="U42" s="369"/>
      <c r="V42" s="369"/>
      <c r="W42" s="369"/>
    </row>
    <row r="43" spans="1:23" s="128" customFormat="1" ht="15">
      <c r="A43" s="369"/>
      <c r="B43" s="88"/>
      <c r="C43" s="89" t="s">
        <v>57</v>
      </c>
      <c r="D43" s="187">
        <f t="shared" si="9"/>
        <v>21168.90581173589</v>
      </c>
      <c r="E43" s="187">
        <f t="shared" si="9"/>
        <v>18948.732834314967</v>
      </c>
      <c r="F43" s="187">
        <f t="shared" si="9"/>
        <v>9923.16072027769</v>
      </c>
      <c r="G43" s="187">
        <f t="shared" si="9"/>
        <v>8354.005527367446</v>
      </c>
      <c r="H43" s="187">
        <f t="shared" si="9"/>
        <v>7311.988360965485</v>
      </c>
      <c r="I43" s="199">
        <f t="shared" si="9"/>
        <v>13928.25098864561</v>
      </c>
      <c r="J43" s="369"/>
      <c r="K43" s="88"/>
      <c r="L43" s="89" t="s">
        <v>57</v>
      </c>
      <c r="M43" s="380">
        <f t="shared" si="11"/>
        <v>1764.0754843113243</v>
      </c>
      <c r="N43" s="380">
        <f t="shared" si="12"/>
        <v>1579.0610695262474</v>
      </c>
      <c r="O43" s="380">
        <f t="shared" si="13"/>
        <v>826.9300600231409</v>
      </c>
      <c r="P43" s="380">
        <f t="shared" si="14"/>
        <v>696.1671272806205</v>
      </c>
      <c r="Q43" s="380">
        <f t="shared" si="15"/>
        <v>609.3323634137904</v>
      </c>
      <c r="R43" s="394">
        <f t="shared" si="16"/>
        <v>1160.6875823871342</v>
      </c>
      <c r="S43" s="369"/>
      <c r="T43" s="369"/>
      <c r="U43" s="369"/>
      <c r="V43" s="369"/>
      <c r="W43" s="369"/>
    </row>
    <row r="44" spans="1:23" s="128" customFormat="1" ht="15">
      <c r="A44" s="369"/>
      <c r="B44" s="88" t="s">
        <v>58</v>
      </c>
      <c r="C44" s="92"/>
      <c r="D44" s="187">
        <f aca="true" t="shared" si="17" ref="D44:I52">D17/D$27</f>
        <v>50181.7089372595</v>
      </c>
      <c r="E44" s="187">
        <f t="shared" si="17"/>
        <v>22142.59279047068</v>
      </c>
      <c r="F44" s="187">
        <f t="shared" si="17"/>
        <v>19030.83287169583</v>
      </c>
      <c r="G44" s="187">
        <f t="shared" si="17"/>
        <v>14124.038109472527</v>
      </c>
      <c r="H44" s="187">
        <f t="shared" si="17"/>
        <v>14491.935459369039</v>
      </c>
      <c r="I44" s="199">
        <f t="shared" si="17"/>
        <v>24611.74088985051</v>
      </c>
      <c r="J44" s="369"/>
      <c r="K44" s="88" t="s">
        <v>58</v>
      </c>
      <c r="L44" s="92"/>
      <c r="M44" s="380">
        <f t="shared" si="11"/>
        <v>4181.809078104959</v>
      </c>
      <c r="N44" s="380">
        <f t="shared" si="12"/>
        <v>1845.2160658725568</v>
      </c>
      <c r="O44" s="380">
        <f t="shared" si="13"/>
        <v>1585.902739307986</v>
      </c>
      <c r="P44" s="380">
        <f t="shared" si="14"/>
        <v>1177.0031757893773</v>
      </c>
      <c r="Q44" s="380">
        <f t="shared" si="15"/>
        <v>1207.6612882807533</v>
      </c>
      <c r="R44" s="394">
        <f t="shared" si="16"/>
        <v>2050.9784074875424</v>
      </c>
      <c r="S44" s="369"/>
      <c r="T44" s="369"/>
      <c r="U44" s="369"/>
      <c r="V44" s="369"/>
      <c r="W44" s="369"/>
    </row>
    <row r="45" spans="1:23" s="128" customFormat="1" ht="15">
      <c r="A45" s="369"/>
      <c r="B45" s="88"/>
      <c r="C45" s="89" t="s">
        <v>59</v>
      </c>
      <c r="D45" s="187">
        <f t="shared" si="17"/>
        <v>6012.772765014294</v>
      </c>
      <c r="E45" s="187">
        <f t="shared" si="17"/>
        <v>3780.8115203596676</v>
      </c>
      <c r="F45" s="187">
        <f t="shared" si="17"/>
        <v>4427.703257169544</v>
      </c>
      <c r="G45" s="187">
        <f t="shared" si="17"/>
        <v>3264.291550371031</v>
      </c>
      <c r="H45" s="187">
        <f t="shared" si="17"/>
        <v>6434.478015264451</v>
      </c>
      <c r="I45" s="199">
        <f t="shared" si="17"/>
        <v>4827.492382906753</v>
      </c>
      <c r="J45" s="369"/>
      <c r="K45" s="88"/>
      <c r="L45" s="89" t="s">
        <v>59</v>
      </c>
      <c r="M45" s="380">
        <f t="shared" si="11"/>
        <v>501.0643970845245</v>
      </c>
      <c r="N45" s="380">
        <f t="shared" si="12"/>
        <v>315.06762669663897</v>
      </c>
      <c r="O45" s="380">
        <f t="shared" si="13"/>
        <v>368.9752714307953</v>
      </c>
      <c r="P45" s="380">
        <f t="shared" si="14"/>
        <v>272.02429586425257</v>
      </c>
      <c r="Q45" s="380">
        <f t="shared" si="15"/>
        <v>536.2065012720376</v>
      </c>
      <c r="R45" s="394">
        <f t="shared" si="16"/>
        <v>402.29103190889606</v>
      </c>
      <c r="S45" s="369"/>
      <c r="T45" s="369"/>
      <c r="U45" s="369"/>
      <c r="V45" s="369"/>
      <c r="W45" s="369"/>
    </row>
    <row r="46" spans="1:23" s="128" customFormat="1" ht="15">
      <c r="A46" s="369"/>
      <c r="B46" s="88"/>
      <c r="C46" s="89" t="s">
        <v>63</v>
      </c>
      <c r="D46" s="187">
        <f t="shared" si="17"/>
        <v>24171.559644037403</v>
      </c>
      <c r="E46" s="187">
        <f t="shared" si="17"/>
        <v>10347.287848763512</v>
      </c>
      <c r="F46" s="187">
        <f t="shared" si="17"/>
        <v>8097.500964156601</v>
      </c>
      <c r="G46" s="187">
        <f t="shared" si="17"/>
        <v>5863.706766334905</v>
      </c>
      <c r="H46" s="187">
        <f t="shared" si="17"/>
        <v>3467.9915059145083</v>
      </c>
      <c r="I46" s="199">
        <f t="shared" si="17"/>
        <v>10730.570401372064</v>
      </c>
      <c r="J46" s="369"/>
      <c r="K46" s="88"/>
      <c r="L46" s="89" t="s">
        <v>63</v>
      </c>
      <c r="M46" s="380">
        <f t="shared" si="11"/>
        <v>2014.296637003117</v>
      </c>
      <c r="N46" s="380">
        <f t="shared" si="12"/>
        <v>862.2739873969593</v>
      </c>
      <c r="O46" s="380">
        <f t="shared" si="13"/>
        <v>674.7917470130501</v>
      </c>
      <c r="P46" s="380">
        <f t="shared" si="14"/>
        <v>488.6422305279088</v>
      </c>
      <c r="Q46" s="380">
        <f t="shared" si="15"/>
        <v>288.99929215954234</v>
      </c>
      <c r="R46" s="394">
        <f t="shared" si="16"/>
        <v>894.2142001143387</v>
      </c>
      <c r="S46" s="369"/>
      <c r="T46" s="369"/>
      <c r="U46" s="369"/>
      <c r="V46" s="369"/>
      <c r="W46" s="369"/>
    </row>
    <row r="47" spans="1:23" s="128" customFormat="1" ht="15">
      <c r="A47" s="369"/>
      <c r="B47" s="88"/>
      <c r="C47" s="89" t="s">
        <v>60</v>
      </c>
      <c r="D47" s="187">
        <f t="shared" si="17"/>
        <v>7910.835396840843</v>
      </c>
      <c r="E47" s="187">
        <f t="shared" si="17"/>
        <v>1876.4096773319438</v>
      </c>
      <c r="F47" s="187">
        <f t="shared" si="17"/>
        <v>2766.4151965354195</v>
      </c>
      <c r="G47" s="187">
        <f t="shared" si="17"/>
        <v>1367.8455026802515</v>
      </c>
      <c r="H47" s="187">
        <f t="shared" si="17"/>
        <v>1182.1332844525255</v>
      </c>
      <c r="I47" s="199">
        <f t="shared" si="17"/>
        <v>3062.890049243894</v>
      </c>
      <c r="J47" s="369"/>
      <c r="K47" s="88"/>
      <c r="L47" s="89" t="s">
        <v>60</v>
      </c>
      <c r="M47" s="380">
        <f t="shared" si="11"/>
        <v>659.2362830700703</v>
      </c>
      <c r="N47" s="380">
        <f t="shared" si="12"/>
        <v>156.36747311099532</v>
      </c>
      <c r="O47" s="380">
        <f t="shared" si="13"/>
        <v>230.53459971128495</v>
      </c>
      <c r="P47" s="380">
        <f t="shared" si="14"/>
        <v>113.98712522335428</v>
      </c>
      <c r="Q47" s="380">
        <f t="shared" si="15"/>
        <v>98.51110703771046</v>
      </c>
      <c r="R47" s="394">
        <f t="shared" si="16"/>
        <v>255.24083743699114</v>
      </c>
      <c r="S47" s="369"/>
      <c r="T47" s="369"/>
      <c r="U47" s="369"/>
      <c r="V47" s="369"/>
      <c r="W47" s="369"/>
    </row>
    <row r="48" spans="1:23" s="128" customFormat="1" ht="15">
      <c r="A48" s="369"/>
      <c r="B48" s="88"/>
      <c r="C48" s="89" t="s">
        <v>61</v>
      </c>
      <c r="D48" s="187">
        <f t="shared" si="17"/>
        <v>1242.0844583169444</v>
      </c>
      <c r="E48" s="187">
        <f t="shared" si="17"/>
        <v>800.2250164847635</v>
      </c>
      <c r="F48" s="187">
        <f t="shared" si="17"/>
        <v>462.49612849875035</v>
      </c>
      <c r="G48" s="187">
        <f t="shared" si="17"/>
        <v>825.6810840787641</v>
      </c>
      <c r="H48" s="187">
        <f t="shared" si="17"/>
        <v>430.81683989692743</v>
      </c>
      <c r="I48" s="199">
        <f t="shared" si="17"/>
        <v>750.364427530007</v>
      </c>
      <c r="J48" s="369"/>
      <c r="K48" s="88"/>
      <c r="L48" s="89" t="s">
        <v>61</v>
      </c>
      <c r="M48" s="380">
        <f t="shared" si="11"/>
        <v>103.5070381930787</v>
      </c>
      <c r="N48" s="380">
        <f t="shared" si="12"/>
        <v>66.68541804039695</v>
      </c>
      <c r="O48" s="380">
        <f t="shared" si="13"/>
        <v>38.54134404156253</v>
      </c>
      <c r="P48" s="380">
        <f t="shared" si="14"/>
        <v>68.80675700656367</v>
      </c>
      <c r="Q48" s="380">
        <f t="shared" si="15"/>
        <v>35.90140332474395</v>
      </c>
      <c r="R48" s="394">
        <f t="shared" si="16"/>
        <v>62.53036896083392</v>
      </c>
      <c r="S48" s="369"/>
      <c r="T48" s="369"/>
      <c r="U48" s="369"/>
      <c r="V48" s="369"/>
      <c r="W48" s="369"/>
    </row>
    <row r="49" spans="1:23" s="128" customFormat="1" ht="15">
      <c r="A49" s="369"/>
      <c r="B49" s="88"/>
      <c r="C49" s="89" t="s">
        <v>76</v>
      </c>
      <c r="D49" s="187">
        <f t="shared" si="17"/>
        <v>4665.15683874865</v>
      </c>
      <c r="E49" s="187">
        <f t="shared" si="17"/>
        <v>2421.611534234457</v>
      </c>
      <c r="F49" s="187">
        <f t="shared" si="17"/>
        <v>1470.600412860584</v>
      </c>
      <c r="G49" s="187">
        <f t="shared" si="17"/>
        <v>1269.934123585633</v>
      </c>
      <c r="H49" s="187">
        <f t="shared" si="17"/>
        <v>950.4933921752211</v>
      </c>
      <c r="I49" s="199">
        <f t="shared" si="17"/>
        <v>2242.488684687873</v>
      </c>
      <c r="J49" s="369"/>
      <c r="K49" s="88"/>
      <c r="L49" s="89" t="s">
        <v>76</v>
      </c>
      <c r="M49" s="380">
        <f t="shared" si="11"/>
        <v>388.7630698957209</v>
      </c>
      <c r="N49" s="380">
        <f t="shared" si="12"/>
        <v>201.80096118620474</v>
      </c>
      <c r="O49" s="380">
        <f t="shared" si="13"/>
        <v>122.55003440504866</v>
      </c>
      <c r="P49" s="380">
        <f t="shared" si="14"/>
        <v>105.82784363213608</v>
      </c>
      <c r="Q49" s="380">
        <f t="shared" si="15"/>
        <v>79.20778268126843</v>
      </c>
      <c r="R49" s="394">
        <f t="shared" si="16"/>
        <v>186.87405705732274</v>
      </c>
      <c r="S49" s="369"/>
      <c r="T49" s="369"/>
      <c r="U49" s="369"/>
      <c r="V49" s="369"/>
      <c r="W49" s="369"/>
    </row>
    <row r="50" spans="1:23" s="128" customFormat="1" ht="15">
      <c r="A50" s="369"/>
      <c r="B50" s="88" t="s">
        <v>62</v>
      </c>
      <c r="C50" s="92"/>
      <c r="D50" s="187">
        <f t="shared" si="17"/>
        <v>118956.83272297209</v>
      </c>
      <c r="E50" s="187">
        <f t="shared" si="17"/>
        <v>47046.67349813351</v>
      </c>
      <c r="F50" s="187">
        <f t="shared" si="17"/>
        <v>35478.68907872018</v>
      </c>
      <c r="G50" s="187">
        <f t="shared" si="17"/>
        <v>25472.529949325843</v>
      </c>
      <c r="H50" s="187">
        <f t="shared" si="17"/>
        <v>17102.305831615435</v>
      </c>
      <c r="I50" s="199">
        <f t="shared" si="17"/>
        <v>50460.14515167347</v>
      </c>
      <c r="J50" s="369"/>
      <c r="K50" s="88" t="s">
        <v>62</v>
      </c>
      <c r="L50" s="92"/>
      <c r="M50" s="380">
        <f t="shared" si="11"/>
        <v>9913.069393581007</v>
      </c>
      <c r="N50" s="380">
        <f t="shared" si="12"/>
        <v>3920.556124844459</v>
      </c>
      <c r="O50" s="380">
        <f t="shared" si="13"/>
        <v>2956.5574232266813</v>
      </c>
      <c r="P50" s="380">
        <f t="shared" si="14"/>
        <v>2122.710829110487</v>
      </c>
      <c r="Q50" s="380">
        <f t="shared" si="15"/>
        <v>1425.1921526346196</v>
      </c>
      <c r="R50" s="394">
        <f t="shared" si="16"/>
        <v>4205.012095972789</v>
      </c>
      <c r="S50" s="369"/>
      <c r="T50" s="369"/>
      <c r="U50" s="369"/>
      <c r="V50" s="369"/>
      <c r="W50" s="369"/>
    </row>
    <row r="51" spans="1:23" s="128" customFormat="1" ht="15">
      <c r="A51" s="369"/>
      <c r="B51" s="88"/>
      <c r="C51" s="89" t="s">
        <v>75</v>
      </c>
      <c r="D51" s="187">
        <f t="shared" si="17"/>
        <v>5019.276197587584</v>
      </c>
      <c r="E51" s="187">
        <f t="shared" si="17"/>
        <v>3985.5412232808894</v>
      </c>
      <c r="F51" s="187">
        <f t="shared" si="17"/>
        <v>1524.3849158962416</v>
      </c>
      <c r="G51" s="187">
        <f t="shared" si="17"/>
        <v>597.8720046702365</v>
      </c>
      <c r="H51" s="187">
        <f t="shared" si="17"/>
        <v>1111.629775133521</v>
      </c>
      <c r="I51" s="199">
        <f t="shared" si="17"/>
        <v>2700.47494574632</v>
      </c>
      <c r="J51" s="369"/>
      <c r="K51" s="88"/>
      <c r="L51" s="89" t="s">
        <v>75</v>
      </c>
      <c r="M51" s="380">
        <f t="shared" si="11"/>
        <v>418.273016465632</v>
      </c>
      <c r="N51" s="380">
        <f t="shared" si="12"/>
        <v>332.12843527340743</v>
      </c>
      <c r="O51" s="380">
        <f t="shared" si="13"/>
        <v>127.0320763246868</v>
      </c>
      <c r="P51" s="380">
        <f t="shared" si="14"/>
        <v>49.82266705585304</v>
      </c>
      <c r="Q51" s="380">
        <f t="shared" si="15"/>
        <v>92.63581459446009</v>
      </c>
      <c r="R51" s="394">
        <f t="shared" si="16"/>
        <v>225.03957881219333</v>
      </c>
      <c r="S51" s="369"/>
      <c r="T51" s="369"/>
      <c r="U51" s="369"/>
      <c r="V51" s="369"/>
      <c r="W51" s="369"/>
    </row>
    <row r="52" spans="1:23" s="128" customFormat="1" ht="15">
      <c r="A52" s="369"/>
      <c r="B52" s="88" t="s">
        <v>66</v>
      </c>
      <c r="C52" s="89"/>
      <c r="D52" s="187">
        <f t="shared" si="17"/>
        <v>28528.33168179612</v>
      </c>
      <c r="E52" s="187">
        <f t="shared" si="17"/>
        <v>19691.42803664085</v>
      </c>
      <c r="F52" s="187">
        <f t="shared" si="17"/>
        <v>9283.286786968009</v>
      </c>
      <c r="G52" s="187">
        <f t="shared" si="17"/>
        <v>1288.0508350482837</v>
      </c>
      <c r="H52" s="187">
        <f t="shared" si="17"/>
        <v>6341.154310636621</v>
      </c>
      <c r="I52" s="199">
        <f t="shared" si="17"/>
        <v>14403.94931853928</v>
      </c>
      <c r="J52" s="369"/>
      <c r="K52" s="88" t="s">
        <v>66</v>
      </c>
      <c r="L52" s="89"/>
      <c r="M52" s="380">
        <f t="shared" si="11"/>
        <v>2377.36097348301</v>
      </c>
      <c r="N52" s="380">
        <f t="shared" si="12"/>
        <v>1640.9523363867374</v>
      </c>
      <c r="O52" s="380">
        <f t="shared" si="13"/>
        <v>773.6072322473341</v>
      </c>
      <c r="P52" s="380">
        <f t="shared" si="14"/>
        <v>107.33756958735698</v>
      </c>
      <c r="Q52" s="380">
        <f t="shared" si="15"/>
        <v>528.429525886385</v>
      </c>
      <c r="R52" s="394">
        <f t="shared" si="16"/>
        <v>1200.3291098782734</v>
      </c>
      <c r="S52" s="369"/>
      <c r="T52" s="369"/>
      <c r="U52" s="369"/>
      <c r="V52" s="369"/>
      <c r="W52" s="369"/>
    </row>
    <row r="53" spans="1:23" s="128" customFormat="1" ht="15">
      <c r="A53" s="369"/>
      <c r="B53" s="231" t="s">
        <v>50</v>
      </c>
      <c r="C53" s="232"/>
      <c r="D53" s="232">
        <f aca="true" t="shared" si="18" ref="D53:I53">D26/D27</f>
        <v>391917.4988735548</v>
      </c>
      <c r="E53" s="232">
        <f t="shared" si="18"/>
        <v>269266.6264915815</v>
      </c>
      <c r="F53" s="232">
        <f t="shared" si="18"/>
        <v>159602.44195028394</v>
      </c>
      <c r="G53" s="232">
        <f t="shared" si="18"/>
        <v>129052.37600575254</v>
      </c>
      <c r="H53" s="232">
        <f t="shared" si="18"/>
        <v>92926.68211432066</v>
      </c>
      <c r="I53" s="233">
        <f t="shared" si="18"/>
        <v>219015.85463166496</v>
      </c>
      <c r="J53" s="374"/>
      <c r="K53" s="231" t="s">
        <v>50</v>
      </c>
      <c r="L53" s="232"/>
      <c r="M53" s="232">
        <f t="shared" si="11"/>
        <v>32659.791572796235</v>
      </c>
      <c r="N53" s="232">
        <f t="shared" si="12"/>
        <v>22438.885540965126</v>
      </c>
      <c r="O53" s="232">
        <f t="shared" si="13"/>
        <v>13300.203495856995</v>
      </c>
      <c r="P53" s="232">
        <f t="shared" si="14"/>
        <v>10754.364667146045</v>
      </c>
      <c r="Q53" s="232">
        <f t="shared" si="15"/>
        <v>7743.8901761933885</v>
      </c>
      <c r="R53" s="233">
        <f t="shared" si="16"/>
        <v>18251.321219305413</v>
      </c>
      <c r="S53" s="381"/>
      <c r="T53" s="381"/>
      <c r="U53" s="381"/>
      <c r="V53" s="381"/>
      <c r="W53" s="369"/>
    </row>
    <row r="54" spans="1:23" s="140" customFormat="1" ht="12.75">
      <c r="A54" s="358"/>
      <c r="B54" s="395" t="s">
        <v>112</v>
      </c>
      <c r="C54" s="396"/>
      <c r="D54" s="396"/>
      <c r="E54" s="396"/>
      <c r="F54" s="396"/>
      <c r="G54" s="396"/>
      <c r="H54" s="396"/>
      <c r="I54" s="95" t="s">
        <v>87</v>
      </c>
      <c r="J54" s="367"/>
      <c r="K54" s="397" t="s">
        <v>67</v>
      </c>
      <c r="L54" s="398"/>
      <c r="M54" s="399"/>
      <c r="N54" s="399"/>
      <c r="O54" s="399"/>
      <c r="P54" s="399"/>
      <c r="Q54" s="399"/>
      <c r="R54" s="95" t="s">
        <v>87</v>
      </c>
      <c r="S54" s="361"/>
      <c r="T54" s="361"/>
      <c r="U54" s="361"/>
      <c r="V54" s="361"/>
      <c r="W54" s="358"/>
    </row>
    <row r="55" spans="1:23" s="128" customFormat="1" ht="15">
      <c r="A55" s="369"/>
      <c r="B55" s="371"/>
      <c r="C55" s="371"/>
      <c r="D55" s="371"/>
      <c r="E55" s="371"/>
      <c r="F55" s="371"/>
      <c r="G55" s="371"/>
      <c r="H55" s="371"/>
      <c r="I55" s="371"/>
      <c r="J55" s="374"/>
      <c r="K55" s="371"/>
      <c r="L55" s="371"/>
      <c r="M55" s="371"/>
      <c r="N55" s="371"/>
      <c r="O55" s="371"/>
      <c r="P55" s="371"/>
      <c r="Q55" s="371"/>
      <c r="R55" s="371"/>
      <c r="S55" s="369"/>
      <c r="T55" s="369"/>
      <c r="U55" s="369"/>
      <c r="V55" s="369"/>
      <c r="W55" s="369"/>
    </row>
    <row r="56" spans="1:23" s="128" customFormat="1" ht="15">
      <c r="A56" s="369"/>
      <c r="B56" s="314" t="s">
        <v>70</v>
      </c>
      <c r="C56" s="314"/>
      <c r="D56" s="314"/>
      <c r="E56" s="314"/>
      <c r="F56" s="314"/>
      <c r="G56" s="314"/>
      <c r="H56" s="314"/>
      <c r="I56" s="314"/>
      <c r="J56" s="368"/>
      <c r="K56" s="314" t="s">
        <v>71</v>
      </c>
      <c r="L56" s="314"/>
      <c r="M56" s="314"/>
      <c r="N56" s="314"/>
      <c r="O56" s="314"/>
      <c r="P56" s="314"/>
      <c r="Q56" s="314"/>
      <c r="R56" s="314"/>
      <c r="S56" s="371"/>
      <c r="T56" s="371"/>
      <c r="U56" s="371"/>
      <c r="V56" s="371"/>
      <c r="W56" s="371"/>
    </row>
    <row r="57" spans="1:23" s="128" customFormat="1" ht="15">
      <c r="A57" s="369"/>
      <c r="B57" s="370"/>
      <c r="C57" s="370"/>
      <c r="D57" s="379"/>
      <c r="E57" s="379"/>
      <c r="F57" s="379"/>
      <c r="G57" s="379"/>
      <c r="H57" s="379"/>
      <c r="I57" s="379"/>
      <c r="J57" s="369"/>
      <c r="K57" s="370"/>
      <c r="L57" s="370"/>
      <c r="M57" s="379"/>
      <c r="N57" s="379"/>
      <c r="O57" s="379"/>
      <c r="P57" s="379"/>
      <c r="Q57" s="379"/>
      <c r="R57" s="379"/>
      <c r="S57" s="371"/>
      <c r="T57" s="371"/>
      <c r="U57" s="371"/>
      <c r="V57" s="371"/>
      <c r="W57" s="371"/>
    </row>
    <row r="58" spans="1:23" s="128" customFormat="1" ht="15">
      <c r="A58" s="369"/>
      <c r="B58" s="383"/>
      <c r="C58" s="384"/>
      <c r="D58" s="385" t="s">
        <v>117</v>
      </c>
      <c r="E58" s="386"/>
      <c r="F58" s="386"/>
      <c r="G58" s="387"/>
      <c r="H58" s="387"/>
      <c r="I58" s="388" t="s">
        <v>50</v>
      </c>
      <c r="J58" s="369"/>
      <c r="K58" s="383"/>
      <c r="L58" s="384"/>
      <c r="M58" s="385" t="s">
        <v>117</v>
      </c>
      <c r="N58" s="386"/>
      <c r="O58" s="386"/>
      <c r="P58" s="387"/>
      <c r="Q58" s="387"/>
      <c r="R58" s="388" t="s">
        <v>50</v>
      </c>
      <c r="S58" s="371"/>
      <c r="T58" s="371"/>
      <c r="U58" s="371"/>
      <c r="V58" s="371"/>
      <c r="W58" s="371"/>
    </row>
    <row r="59" spans="1:23" s="128" customFormat="1" ht="30">
      <c r="A59" s="369"/>
      <c r="B59" s="389" t="s">
        <v>51</v>
      </c>
      <c r="C59" s="372"/>
      <c r="D59" s="373" t="s">
        <v>19</v>
      </c>
      <c r="E59" s="373" t="s">
        <v>38</v>
      </c>
      <c r="F59" s="373" t="s">
        <v>39</v>
      </c>
      <c r="G59" s="373" t="s">
        <v>40</v>
      </c>
      <c r="H59" s="373" t="s">
        <v>41</v>
      </c>
      <c r="I59" s="390"/>
      <c r="J59" s="369"/>
      <c r="K59" s="389" t="s">
        <v>51</v>
      </c>
      <c r="L59" s="372"/>
      <c r="M59" s="373" t="s">
        <v>19</v>
      </c>
      <c r="N59" s="373" t="s">
        <v>38</v>
      </c>
      <c r="O59" s="373" t="s">
        <v>39</v>
      </c>
      <c r="P59" s="373" t="s">
        <v>40</v>
      </c>
      <c r="Q59" s="373" t="s">
        <v>41</v>
      </c>
      <c r="R59" s="390"/>
      <c r="S59" s="371"/>
      <c r="T59" s="371"/>
      <c r="U59" s="371"/>
      <c r="V59" s="371"/>
      <c r="W59" s="371"/>
    </row>
    <row r="60" spans="1:23" s="128" customFormat="1" ht="15">
      <c r="A60" s="369"/>
      <c r="B60" s="88" t="s">
        <v>52</v>
      </c>
      <c r="C60" s="89"/>
      <c r="D60" s="374">
        <f aca="true" t="shared" si="19" ref="D60:I69">D7/D$80</f>
        <v>45535.97498093088</v>
      </c>
      <c r="E60" s="374">
        <f t="shared" si="19"/>
        <v>24189.578899610446</v>
      </c>
      <c r="F60" s="374">
        <f t="shared" si="19"/>
        <v>15252.756633518651</v>
      </c>
      <c r="G60" s="374">
        <f t="shared" si="19"/>
        <v>15084.30660969082</v>
      </c>
      <c r="H60" s="374">
        <f t="shared" si="19"/>
        <v>5294.18583461282</v>
      </c>
      <c r="I60" s="391">
        <f t="shared" si="19"/>
        <v>20810.225468859848</v>
      </c>
      <c r="J60" s="369"/>
      <c r="K60" s="88" t="s">
        <v>52</v>
      </c>
      <c r="L60" s="89"/>
      <c r="M60" s="380">
        <f aca="true" t="shared" si="20" ref="M60:R60">D60/12</f>
        <v>3794.66458174424</v>
      </c>
      <c r="N60" s="380">
        <f t="shared" si="20"/>
        <v>2015.7982416342038</v>
      </c>
      <c r="O60" s="380">
        <f t="shared" si="20"/>
        <v>1271.063052793221</v>
      </c>
      <c r="P60" s="380">
        <f t="shared" si="20"/>
        <v>1257.0255508075684</v>
      </c>
      <c r="Q60" s="380">
        <f t="shared" si="20"/>
        <v>441.18215288440166</v>
      </c>
      <c r="R60" s="394">
        <f t="shared" si="20"/>
        <v>1734.1854557383206</v>
      </c>
      <c r="S60" s="371"/>
      <c r="T60" s="371"/>
      <c r="U60" s="371"/>
      <c r="V60" s="371"/>
      <c r="W60" s="371"/>
    </row>
    <row r="61" spans="1:23" s="128" customFormat="1" ht="15">
      <c r="A61" s="369"/>
      <c r="B61" s="88"/>
      <c r="C61" s="89" t="s">
        <v>79</v>
      </c>
      <c r="D61" s="374">
        <f t="shared" si="19"/>
        <v>13079.910489942871</v>
      </c>
      <c r="E61" s="374">
        <f t="shared" si="19"/>
        <v>9259.6631330165</v>
      </c>
      <c r="F61" s="374">
        <f t="shared" si="19"/>
        <v>5406.573215867911</v>
      </c>
      <c r="G61" s="374">
        <f t="shared" si="19"/>
        <v>4944.438819418707</v>
      </c>
      <c r="H61" s="374">
        <f t="shared" si="19"/>
        <v>2725.497924454829</v>
      </c>
      <c r="I61" s="391">
        <f t="shared" si="19"/>
        <v>7155.073308244211</v>
      </c>
      <c r="J61" s="369"/>
      <c r="K61" s="88"/>
      <c r="L61" s="89" t="s">
        <v>79</v>
      </c>
      <c r="M61" s="380">
        <f aca="true" t="shared" si="21" ref="M61:M79">D61/12</f>
        <v>1089.9925408285726</v>
      </c>
      <c r="N61" s="380">
        <f aca="true" t="shared" si="22" ref="N61:N79">E61/12</f>
        <v>771.6385944180416</v>
      </c>
      <c r="O61" s="380">
        <f aca="true" t="shared" si="23" ref="O61:O79">F61/12</f>
        <v>450.5477679889926</v>
      </c>
      <c r="P61" s="380">
        <f aca="true" t="shared" si="24" ref="P61:P79">G61/12</f>
        <v>412.0365682848922</v>
      </c>
      <c r="Q61" s="380">
        <f aca="true" t="shared" si="25" ref="Q61:Q79">H61/12</f>
        <v>227.1248270379024</v>
      </c>
      <c r="R61" s="394">
        <f aca="true" t="shared" si="26" ref="R61:R79">I61/12</f>
        <v>596.2561090203509</v>
      </c>
      <c r="S61" s="371"/>
      <c r="T61" s="371"/>
      <c r="U61" s="371"/>
      <c r="V61" s="371"/>
      <c r="W61" s="371"/>
    </row>
    <row r="62" spans="1:23" s="128" customFormat="1" ht="15">
      <c r="A62" s="369"/>
      <c r="B62" s="88"/>
      <c r="C62" s="89" t="s">
        <v>53</v>
      </c>
      <c r="D62" s="374">
        <f t="shared" si="19"/>
        <v>3265.4431931099393</v>
      </c>
      <c r="E62" s="374">
        <f t="shared" si="19"/>
        <v>1999.8617420762519</v>
      </c>
      <c r="F62" s="374">
        <f t="shared" si="19"/>
        <v>1494.9964332594195</v>
      </c>
      <c r="G62" s="374">
        <f t="shared" si="19"/>
        <v>3906.3117340066146</v>
      </c>
      <c r="H62" s="374">
        <f t="shared" si="19"/>
        <v>71.78802781486426</v>
      </c>
      <c r="I62" s="391">
        <f t="shared" si="19"/>
        <v>1959.505849778465</v>
      </c>
      <c r="J62" s="369"/>
      <c r="K62" s="88"/>
      <c r="L62" s="89" t="s">
        <v>53</v>
      </c>
      <c r="M62" s="380">
        <f t="shared" si="21"/>
        <v>272.12026609249494</v>
      </c>
      <c r="N62" s="380">
        <f t="shared" si="22"/>
        <v>166.655145173021</v>
      </c>
      <c r="O62" s="380">
        <f t="shared" si="23"/>
        <v>124.58303610495163</v>
      </c>
      <c r="P62" s="380">
        <f t="shared" si="24"/>
        <v>325.52597783388455</v>
      </c>
      <c r="Q62" s="380">
        <f t="shared" si="25"/>
        <v>5.982335651238689</v>
      </c>
      <c r="R62" s="394">
        <f t="shared" si="26"/>
        <v>163.2921541482054</v>
      </c>
      <c r="S62" s="371"/>
      <c r="T62" s="371"/>
      <c r="U62" s="371"/>
      <c r="V62" s="371"/>
      <c r="W62" s="371"/>
    </row>
    <row r="63" spans="1:23" s="128" customFormat="1" ht="15">
      <c r="A63" s="369"/>
      <c r="B63" s="88"/>
      <c r="C63" s="89" t="s">
        <v>64</v>
      </c>
      <c r="D63" s="374">
        <f t="shared" si="19"/>
        <v>7956.561015780604</v>
      </c>
      <c r="E63" s="374">
        <f t="shared" si="19"/>
        <v>4274.013194321756</v>
      </c>
      <c r="F63" s="374">
        <f t="shared" si="19"/>
        <v>4257.985200950726</v>
      </c>
      <c r="G63" s="374">
        <f t="shared" si="19"/>
        <v>1913.3162488952878</v>
      </c>
      <c r="H63" s="374">
        <f t="shared" si="19"/>
        <v>795.2863658210948</v>
      </c>
      <c r="I63" s="391">
        <f t="shared" si="19"/>
        <v>3849.4511358107347</v>
      </c>
      <c r="J63" s="369"/>
      <c r="K63" s="88"/>
      <c r="L63" s="89" t="s">
        <v>64</v>
      </c>
      <c r="M63" s="380">
        <f t="shared" si="21"/>
        <v>663.0467513150503</v>
      </c>
      <c r="N63" s="380">
        <f t="shared" si="22"/>
        <v>356.1677661934796</v>
      </c>
      <c r="O63" s="380">
        <f t="shared" si="23"/>
        <v>354.83210007922713</v>
      </c>
      <c r="P63" s="380">
        <f t="shared" si="24"/>
        <v>159.44302074127398</v>
      </c>
      <c r="Q63" s="380">
        <f t="shared" si="25"/>
        <v>66.27386381842457</v>
      </c>
      <c r="R63" s="394">
        <f t="shared" si="26"/>
        <v>320.78759465089456</v>
      </c>
      <c r="S63" s="371"/>
      <c r="T63" s="371"/>
      <c r="U63" s="371"/>
      <c r="V63" s="371"/>
      <c r="W63" s="371"/>
    </row>
    <row r="64" spans="1:23" s="128" customFormat="1" ht="15">
      <c r="A64" s="369"/>
      <c r="B64" s="88"/>
      <c r="C64" s="89" t="s">
        <v>82</v>
      </c>
      <c r="D64" s="374">
        <f t="shared" si="19"/>
        <v>2684.7610789796236</v>
      </c>
      <c r="E64" s="374">
        <f t="shared" si="19"/>
        <v>2376.7853935373305</v>
      </c>
      <c r="F64" s="374">
        <f t="shared" si="19"/>
        <v>927.0767715917135</v>
      </c>
      <c r="G64" s="374">
        <f t="shared" si="19"/>
        <v>980.8105507169943</v>
      </c>
      <c r="H64" s="374">
        <f t="shared" si="19"/>
        <v>497.1945206942589</v>
      </c>
      <c r="I64" s="391">
        <f t="shared" si="19"/>
        <v>1542.414531050362</v>
      </c>
      <c r="J64" s="369"/>
      <c r="K64" s="88"/>
      <c r="L64" s="89" t="s">
        <v>82</v>
      </c>
      <c r="M64" s="380">
        <f t="shared" si="21"/>
        <v>223.73008991496863</v>
      </c>
      <c r="N64" s="380">
        <f t="shared" si="22"/>
        <v>198.06544946144422</v>
      </c>
      <c r="O64" s="380">
        <f t="shared" si="23"/>
        <v>77.25639763264279</v>
      </c>
      <c r="P64" s="380">
        <f t="shared" si="24"/>
        <v>81.73421255974952</v>
      </c>
      <c r="Q64" s="380">
        <f t="shared" si="25"/>
        <v>41.43287672452158</v>
      </c>
      <c r="R64" s="394">
        <f t="shared" si="26"/>
        <v>128.53454425419685</v>
      </c>
      <c r="S64" s="371"/>
      <c r="T64" s="371"/>
      <c r="U64" s="371"/>
      <c r="V64" s="371"/>
      <c r="W64" s="371"/>
    </row>
    <row r="65" spans="1:23" s="128" customFormat="1" ht="15">
      <c r="A65" s="369"/>
      <c r="B65" s="88" t="s">
        <v>54</v>
      </c>
      <c r="C65" s="92"/>
      <c r="D65" s="374">
        <f t="shared" si="19"/>
        <v>54629.65619723302</v>
      </c>
      <c r="E65" s="374">
        <f t="shared" si="19"/>
        <v>57596.59071790222</v>
      </c>
      <c r="F65" s="374">
        <f t="shared" si="19"/>
        <v>26858.018543795344</v>
      </c>
      <c r="G65" s="374">
        <f t="shared" si="19"/>
        <v>21731.670243964178</v>
      </c>
      <c r="H65" s="374">
        <f t="shared" si="19"/>
        <v>17804.604268313306</v>
      </c>
      <c r="I65" s="391">
        <f t="shared" si="19"/>
        <v>37414.10234516069</v>
      </c>
      <c r="J65" s="369"/>
      <c r="K65" s="88" t="s">
        <v>54</v>
      </c>
      <c r="L65" s="92"/>
      <c r="M65" s="380">
        <f t="shared" si="21"/>
        <v>4552.471349769418</v>
      </c>
      <c r="N65" s="380">
        <f t="shared" si="22"/>
        <v>4799.715893158518</v>
      </c>
      <c r="O65" s="380">
        <f t="shared" si="23"/>
        <v>2238.168211982945</v>
      </c>
      <c r="P65" s="380">
        <f t="shared" si="24"/>
        <v>1810.972520330348</v>
      </c>
      <c r="Q65" s="380">
        <f t="shared" si="25"/>
        <v>1483.7170223594421</v>
      </c>
      <c r="R65" s="394">
        <f t="shared" si="26"/>
        <v>3117.841862096724</v>
      </c>
      <c r="S65" s="371"/>
      <c r="T65" s="371"/>
      <c r="U65" s="371"/>
      <c r="V65" s="371"/>
      <c r="W65" s="371"/>
    </row>
    <row r="66" spans="1:23" s="128" customFormat="1" ht="15">
      <c r="A66" s="369"/>
      <c r="B66" s="88"/>
      <c r="C66" s="89" t="s">
        <v>84</v>
      </c>
      <c r="D66" s="374">
        <f t="shared" si="19"/>
        <v>5830.5346174681</v>
      </c>
      <c r="E66" s="374">
        <f t="shared" si="19"/>
        <v>15401.98780564291</v>
      </c>
      <c r="F66" s="374">
        <f t="shared" si="19"/>
        <v>1194.6006427235352</v>
      </c>
      <c r="G66" s="374">
        <f t="shared" si="19"/>
        <v>597.8656972517605</v>
      </c>
      <c r="H66" s="374">
        <f t="shared" si="19"/>
        <v>1360.4966141522027</v>
      </c>
      <c r="I66" s="391">
        <f t="shared" si="19"/>
        <v>5812.6807964299605</v>
      </c>
      <c r="J66" s="369"/>
      <c r="K66" s="88"/>
      <c r="L66" s="89" t="s">
        <v>84</v>
      </c>
      <c r="M66" s="380">
        <f t="shared" si="21"/>
        <v>485.8778847890083</v>
      </c>
      <c r="N66" s="380">
        <f t="shared" si="22"/>
        <v>1283.4989838035758</v>
      </c>
      <c r="O66" s="380">
        <f t="shared" si="23"/>
        <v>99.5500535602946</v>
      </c>
      <c r="P66" s="380">
        <f t="shared" si="24"/>
        <v>49.82214143764671</v>
      </c>
      <c r="Q66" s="380">
        <f t="shared" si="25"/>
        <v>113.37471784601689</v>
      </c>
      <c r="R66" s="394">
        <f t="shared" si="26"/>
        <v>484.3900663691634</v>
      </c>
      <c r="S66" s="371"/>
      <c r="T66" s="371"/>
      <c r="U66" s="371"/>
      <c r="V66" s="371"/>
      <c r="W66" s="371"/>
    </row>
    <row r="67" spans="1:23" s="128" customFormat="1" ht="15">
      <c r="A67" s="369"/>
      <c r="B67" s="88"/>
      <c r="C67" s="89" t="s">
        <v>55</v>
      </c>
      <c r="D67" s="374">
        <f t="shared" si="19"/>
        <v>12881.375542800237</v>
      </c>
      <c r="E67" s="374">
        <f t="shared" si="19"/>
        <v>19872.827869024062</v>
      </c>
      <c r="F67" s="374">
        <f t="shared" si="19"/>
        <v>11709.37759765085</v>
      </c>
      <c r="G67" s="374">
        <f t="shared" si="19"/>
        <v>11222.20120574023</v>
      </c>
      <c r="H67" s="374">
        <f t="shared" si="19"/>
        <v>8228.092994926568</v>
      </c>
      <c r="I67" s="391">
        <f t="shared" si="19"/>
        <v>13312.715938253656</v>
      </c>
      <c r="J67" s="369"/>
      <c r="K67" s="88"/>
      <c r="L67" s="89" t="s">
        <v>55</v>
      </c>
      <c r="M67" s="380">
        <f t="shared" si="21"/>
        <v>1073.4479619000197</v>
      </c>
      <c r="N67" s="380">
        <f t="shared" si="22"/>
        <v>1656.0689890853384</v>
      </c>
      <c r="O67" s="380">
        <f t="shared" si="23"/>
        <v>975.7814664709041</v>
      </c>
      <c r="P67" s="380">
        <f t="shared" si="24"/>
        <v>935.1834338116859</v>
      </c>
      <c r="Q67" s="380">
        <f t="shared" si="25"/>
        <v>685.6744162438807</v>
      </c>
      <c r="R67" s="394">
        <f t="shared" si="26"/>
        <v>1109.3929948544712</v>
      </c>
      <c r="S67" s="371"/>
      <c r="T67" s="371"/>
      <c r="U67" s="371"/>
      <c r="V67" s="371"/>
      <c r="W67" s="371"/>
    </row>
    <row r="68" spans="1:23" s="128" customFormat="1" ht="15">
      <c r="A68" s="369"/>
      <c r="B68" s="88"/>
      <c r="C68" s="89" t="s">
        <v>56</v>
      </c>
      <c r="D68" s="374">
        <f t="shared" si="19"/>
        <v>24723.016639911955</v>
      </c>
      <c r="E68" s="374">
        <f t="shared" si="19"/>
        <v>13623.981868074437</v>
      </c>
      <c r="F68" s="374">
        <f t="shared" si="19"/>
        <v>9513.459949316972</v>
      </c>
      <c r="G68" s="374">
        <f t="shared" si="19"/>
        <v>6397.354410778428</v>
      </c>
      <c r="H68" s="374">
        <f t="shared" si="19"/>
        <v>4740.743617150646</v>
      </c>
      <c r="I68" s="391">
        <f t="shared" si="19"/>
        <v>11844.108856060082</v>
      </c>
      <c r="J68" s="369"/>
      <c r="K68" s="88"/>
      <c r="L68" s="89" t="s">
        <v>56</v>
      </c>
      <c r="M68" s="380">
        <f t="shared" si="21"/>
        <v>2060.2513866593295</v>
      </c>
      <c r="N68" s="380">
        <f t="shared" si="22"/>
        <v>1135.3318223395365</v>
      </c>
      <c r="O68" s="380">
        <f t="shared" si="23"/>
        <v>792.7883291097477</v>
      </c>
      <c r="P68" s="380">
        <f t="shared" si="24"/>
        <v>533.112867564869</v>
      </c>
      <c r="Q68" s="380">
        <f t="shared" si="25"/>
        <v>395.06196809588715</v>
      </c>
      <c r="R68" s="394">
        <f t="shared" si="26"/>
        <v>987.0090713383402</v>
      </c>
      <c r="S68" s="371"/>
      <c r="T68" s="371"/>
      <c r="U68" s="371"/>
      <c r="V68" s="371"/>
      <c r="W68" s="371"/>
    </row>
    <row r="69" spans="1:23" s="128" customFormat="1" ht="15">
      <c r="A69" s="369"/>
      <c r="B69" s="88"/>
      <c r="C69" s="89" t="s">
        <v>57</v>
      </c>
      <c r="D69" s="374">
        <f t="shared" si="19"/>
        <v>10915.778552483911</v>
      </c>
      <c r="E69" s="374">
        <f t="shared" si="19"/>
        <v>8591.27016731645</v>
      </c>
      <c r="F69" s="374">
        <f t="shared" si="19"/>
        <v>4361.481994314787</v>
      </c>
      <c r="G69" s="374">
        <f t="shared" si="19"/>
        <v>3488.3599652024473</v>
      </c>
      <c r="H69" s="374">
        <f t="shared" si="19"/>
        <v>3071.360848158656</v>
      </c>
      <c r="I69" s="391">
        <f t="shared" si="19"/>
        <v>6260.328321694486</v>
      </c>
      <c r="J69" s="369"/>
      <c r="K69" s="88"/>
      <c r="L69" s="89" t="s">
        <v>57</v>
      </c>
      <c r="M69" s="380">
        <f t="shared" si="21"/>
        <v>909.6482127069926</v>
      </c>
      <c r="N69" s="380">
        <f t="shared" si="22"/>
        <v>715.9391806097042</v>
      </c>
      <c r="O69" s="380">
        <f t="shared" si="23"/>
        <v>363.45683285956557</v>
      </c>
      <c r="P69" s="380">
        <f t="shared" si="24"/>
        <v>290.6966637668706</v>
      </c>
      <c r="Q69" s="380">
        <f t="shared" si="25"/>
        <v>255.94673734655467</v>
      </c>
      <c r="R69" s="394">
        <f t="shared" si="26"/>
        <v>521.6940268078738</v>
      </c>
      <c r="S69" s="371"/>
      <c r="T69" s="371"/>
      <c r="U69" s="371"/>
      <c r="V69" s="371"/>
      <c r="W69" s="371"/>
    </row>
    <row r="70" spans="1:23" s="128" customFormat="1" ht="15">
      <c r="A70" s="369"/>
      <c r="B70" s="88" t="s">
        <v>58</v>
      </c>
      <c r="C70" s="92"/>
      <c r="D70" s="374">
        <f aca="true" t="shared" si="27" ref="D70:I77">D17/D$80</f>
        <v>25876.274712349386</v>
      </c>
      <c r="E70" s="374">
        <f t="shared" si="27"/>
        <v>10039.351893932824</v>
      </c>
      <c r="F70" s="374">
        <f t="shared" si="27"/>
        <v>8364.535982683608</v>
      </c>
      <c r="G70" s="374">
        <f t="shared" si="27"/>
        <v>5897.737190461704</v>
      </c>
      <c r="H70" s="374">
        <f t="shared" si="27"/>
        <v>6087.258483829292</v>
      </c>
      <c r="I70" s="391">
        <f t="shared" si="27"/>
        <v>11062.234494807875</v>
      </c>
      <c r="J70" s="369"/>
      <c r="K70" s="88" t="s">
        <v>58</v>
      </c>
      <c r="L70" s="92"/>
      <c r="M70" s="380">
        <f t="shared" si="21"/>
        <v>2156.3562260291155</v>
      </c>
      <c r="N70" s="380">
        <f t="shared" si="22"/>
        <v>836.6126578277353</v>
      </c>
      <c r="O70" s="380">
        <f t="shared" si="23"/>
        <v>697.0446652236341</v>
      </c>
      <c r="P70" s="380">
        <f t="shared" si="24"/>
        <v>491.478099205142</v>
      </c>
      <c r="Q70" s="380">
        <f t="shared" si="25"/>
        <v>507.2715403191077</v>
      </c>
      <c r="R70" s="394">
        <f t="shared" si="26"/>
        <v>921.8528745673229</v>
      </c>
      <c r="S70" s="371"/>
      <c r="T70" s="371"/>
      <c r="U70" s="371"/>
      <c r="V70" s="371"/>
      <c r="W70" s="371"/>
    </row>
    <row r="71" spans="1:23" s="128" customFormat="1" ht="15">
      <c r="A71" s="369"/>
      <c r="B71" s="88"/>
      <c r="C71" s="89" t="s">
        <v>59</v>
      </c>
      <c r="D71" s="374">
        <f t="shared" si="27"/>
        <v>3100.495442372621</v>
      </c>
      <c r="E71" s="374">
        <f t="shared" si="27"/>
        <v>1714.2029236007563</v>
      </c>
      <c r="F71" s="374">
        <f t="shared" si="27"/>
        <v>1946.0884063735577</v>
      </c>
      <c r="G71" s="374">
        <f t="shared" si="27"/>
        <v>1363.061578276363</v>
      </c>
      <c r="H71" s="374">
        <f t="shared" si="27"/>
        <v>2702.7674113818425</v>
      </c>
      <c r="I71" s="391">
        <f t="shared" si="27"/>
        <v>2169.812082802962</v>
      </c>
      <c r="J71" s="369"/>
      <c r="K71" s="88"/>
      <c r="L71" s="89" t="s">
        <v>59</v>
      </c>
      <c r="M71" s="380">
        <f t="shared" si="21"/>
        <v>258.3746201977184</v>
      </c>
      <c r="N71" s="380">
        <f t="shared" si="22"/>
        <v>142.85024363339636</v>
      </c>
      <c r="O71" s="380">
        <f t="shared" si="23"/>
        <v>162.17403386446315</v>
      </c>
      <c r="P71" s="380">
        <f t="shared" si="24"/>
        <v>113.58846485636359</v>
      </c>
      <c r="Q71" s="380">
        <f t="shared" si="25"/>
        <v>225.23061761515353</v>
      </c>
      <c r="R71" s="394">
        <f t="shared" si="26"/>
        <v>180.8176735669135</v>
      </c>
      <c r="S71" s="371"/>
      <c r="T71" s="371"/>
      <c r="U71" s="371"/>
      <c r="V71" s="371"/>
      <c r="W71" s="371"/>
    </row>
    <row r="72" spans="1:23" s="128" customFormat="1" ht="15">
      <c r="A72" s="369"/>
      <c r="B72" s="88"/>
      <c r="C72" s="89" t="s">
        <v>63</v>
      </c>
      <c r="D72" s="374">
        <f t="shared" si="27"/>
        <v>12464.101578466647</v>
      </c>
      <c r="E72" s="374">
        <f t="shared" si="27"/>
        <v>4691.413731198545</v>
      </c>
      <c r="F72" s="374">
        <f t="shared" si="27"/>
        <v>3559.0580108156632</v>
      </c>
      <c r="G72" s="374">
        <f t="shared" si="27"/>
        <v>2448.4925063025635</v>
      </c>
      <c r="H72" s="374">
        <f t="shared" si="27"/>
        <v>1456.7109255636406</v>
      </c>
      <c r="I72" s="391">
        <f t="shared" si="27"/>
        <v>4823.067436565372</v>
      </c>
      <c r="J72" s="369"/>
      <c r="K72" s="88"/>
      <c r="L72" s="89" t="s">
        <v>63</v>
      </c>
      <c r="M72" s="380">
        <f t="shared" si="21"/>
        <v>1038.6751315388872</v>
      </c>
      <c r="N72" s="380">
        <f t="shared" si="22"/>
        <v>390.95114426654544</v>
      </c>
      <c r="O72" s="380">
        <f t="shared" si="23"/>
        <v>296.58816756797194</v>
      </c>
      <c r="P72" s="380">
        <f t="shared" si="24"/>
        <v>204.04104219188028</v>
      </c>
      <c r="Q72" s="380">
        <f t="shared" si="25"/>
        <v>121.39257713030338</v>
      </c>
      <c r="R72" s="394">
        <f t="shared" si="26"/>
        <v>401.9222863804477</v>
      </c>
      <c r="S72" s="371"/>
      <c r="T72" s="371"/>
      <c r="U72" s="371"/>
      <c r="V72" s="371"/>
      <c r="W72" s="371"/>
    </row>
    <row r="73" spans="1:23" s="128" customFormat="1" ht="15">
      <c r="A73" s="369"/>
      <c r="B73" s="88"/>
      <c r="C73" s="89" t="s">
        <v>60</v>
      </c>
      <c r="D73" s="374">
        <f t="shared" si="27"/>
        <v>4079.2343319507977</v>
      </c>
      <c r="E73" s="374">
        <f t="shared" si="27"/>
        <v>850.7557008420195</v>
      </c>
      <c r="F73" s="374">
        <f t="shared" si="27"/>
        <v>1215.9099714904535</v>
      </c>
      <c r="G73" s="374">
        <f t="shared" si="27"/>
        <v>571.1676242612729</v>
      </c>
      <c r="H73" s="374">
        <f t="shared" si="27"/>
        <v>496.54864148242103</v>
      </c>
      <c r="I73" s="391">
        <f t="shared" si="27"/>
        <v>1376.6766076479444</v>
      </c>
      <c r="J73" s="369"/>
      <c r="K73" s="88"/>
      <c r="L73" s="89" t="s">
        <v>60</v>
      </c>
      <c r="M73" s="380">
        <f t="shared" si="21"/>
        <v>339.93619432923316</v>
      </c>
      <c r="N73" s="380">
        <f t="shared" si="22"/>
        <v>70.89630840350162</v>
      </c>
      <c r="O73" s="380">
        <f t="shared" si="23"/>
        <v>101.32583095753779</v>
      </c>
      <c r="P73" s="380">
        <f t="shared" si="24"/>
        <v>47.59730202177274</v>
      </c>
      <c r="Q73" s="380">
        <f t="shared" si="25"/>
        <v>41.37905345686842</v>
      </c>
      <c r="R73" s="394">
        <f t="shared" si="26"/>
        <v>114.7230506373287</v>
      </c>
      <c r="S73" s="371"/>
      <c r="T73" s="371"/>
      <c r="U73" s="371"/>
      <c r="V73" s="371"/>
      <c r="W73" s="371"/>
    </row>
    <row r="74" spans="1:23" s="128" customFormat="1" ht="15">
      <c r="A74" s="369"/>
      <c r="B74" s="88"/>
      <c r="C74" s="89" t="s">
        <v>61</v>
      </c>
      <c r="D74" s="374">
        <f t="shared" si="27"/>
        <v>640.4827444105808</v>
      </c>
      <c r="E74" s="374">
        <f t="shared" si="27"/>
        <v>362.81842017508217</v>
      </c>
      <c r="F74" s="374">
        <f t="shared" si="27"/>
        <v>203.2788336044555</v>
      </c>
      <c r="G74" s="374">
        <f t="shared" si="27"/>
        <v>344.7774637315762</v>
      </c>
      <c r="H74" s="374">
        <f t="shared" si="27"/>
        <v>180.96226490876725</v>
      </c>
      <c r="I74" s="391">
        <f t="shared" si="27"/>
        <v>337.26615646771614</v>
      </c>
      <c r="J74" s="369"/>
      <c r="K74" s="88"/>
      <c r="L74" s="89" t="s">
        <v>61</v>
      </c>
      <c r="M74" s="380">
        <f t="shared" si="21"/>
        <v>53.37356203421507</v>
      </c>
      <c r="N74" s="380">
        <f t="shared" si="22"/>
        <v>30.234868347923513</v>
      </c>
      <c r="O74" s="380">
        <f t="shared" si="23"/>
        <v>16.939902800371293</v>
      </c>
      <c r="P74" s="380">
        <f t="shared" si="24"/>
        <v>28.73145531096468</v>
      </c>
      <c r="Q74" s="380">
        <f t="shared" si="25"/>
        <v>15.08018874239727</v>
      </c>
      <c r="R74" s="394">
        <f t="shared" si="26"/>
        <v>28.105513038976344</v>
      </c>
      <c r="S74" s="371"/>
      <c r="T74" s="371"/>
      <c r="U74" s="371"/>
      <c r="V74" s="371"/>
      <c r="W74" s="371"/>
    </row>
    <row r="75" spans="1:23" s="128" customFormat="1" ht="15">
      <c r="A75" s="369"/>
      <c r="B75" s="88"/>
      <c r="C75" s="89" t="s">
        <v>76</v>
      </c>
      <c r="D75" s="374">
        <f t="shared" si="27"/>
        <v>2405.5952356382236</v>
      </c>
      <c r="E75" s="374">
        <f t="shared" si="27"/>
        <v>1097.9477684767326</v>
      </c>
      <c r="F75" s="374">
        <f t="shared" si="27"/>
        <v>646.3663546652541</v>
      </c>
      <c r="G75" s="374">
        <f t="shared" si="27"/>
        <v>530.283028979103</v>
      </c>
      <c r="H75" s="374">
        <f t="shared" si="27"/>
        <v>399.249567565643</v>
      </c>
      <c r="I75" s="391">
        <f t="shared" si="27"/>
        <v>1007.9309624212937</v>
      </c>
      <c r="J75" s="369"/>
      <c r="K75" s="88"/>
      <c r="L75" s="89" t="s">
        <v>76</v>
      </c>
      <c r="M75" s="380">
        <f t="shared" si="21"/>
        <v>200.46626963651863</v>
      </c>
      <c r="N75" s="380">
        <f t="shared" si="22"/>
        <v>91.49564737306105</v>
      </c>
      <c r="O75" s="380">
        <f t="shared" si="23"/>
        <v>53.86386288877117</v>
      </c>
      <c r="P75" s="380">
        <f t="shared" si="24"/>
        <v>44.190252414925254</v>
      </c>
      <c r="Q75" s="380">
        <f t="shared" si="25"/>
        <v>33.270797297136916</v>
      </c>
      <c r="R75" s="394">
        <f t="shared" si="26"/>
        <v>83.99424686844114</v>
      </c>
      <c r="S75" s="371"/>
      <c r="T75" s="371"/>
      <c r="U75" s="371"/>
      <c r="V75" s="371"/>
      <c r="W75" s="371"/>
    </row>
    <row r="76" spans="1:23" s="128" customFormat="1" ht="15">
      <c r="A76" s="369"/>
      <c r="B76" s="88" t="s">
        <v>62</v>
      </c>
      <c r="C76" s="92"/>
      <c r="D76" s="374">
        <f t="shared" si="27"/>
        <v>61340.27213579231</v>
      </c>
      <c r="E76" s="374">
        <f t="shared" si="27"/>
        <v>21330.749978385255</v>
      </c>
      <c r="F76" s="374">
        <f t="shared" si="27"/>
        <v>15593.787902933458</v>
      </c>
      <c r="G76" s="374">
        <f t="shared" si="27"/>
        <v>10636.496875248029</v>
      </c>
      <c r="H76" s="374">
        <f t="shared" si="27"/>
        <v>7183.730327700265</v>
      </c>
      <c r="I76" s="391">
        <f t="shared" si="27"/>
        <v>22680.311840112387</v>
      </c>
      <c r="J76" s="369"/>
      <c r="K76" s="88" t="s">
        <v>62</v>
      </c>
      <c r="L76" s="92"/>
      <c r="M76" s="380">
        <f t="shared" si="21"/>
        <v>5111.689344649359</v>
      </c>
      <c r="N76" s="380">
        <f t="shared" si="22"/>
        <v>1777.5624981987712</v>
      </c>
      <c r="O76" s="380">
        <f t="shared" si="23"/>
        <v>1299.4823252444548</v>
      </c>
      <c r="P76" s="380">
        <f t="shared" si="24"/>
        <v>886.3747396040025</v>
      </c>
      <c r="Q76" s="380">
        <f t="shared" si="25"/>
        <v>598.6441939750221</v>
      </c>
      <c r="R76" s="394">
        <f t="shared" si="26"/>
        <v>1890.0259866760323</v>
      </c>
      <c r="S76" s="371"/>
      <c r="T76" s="371"/>
      <c r="U76" s="371"/>
      <c r="V76" s="371"/>
      <c r="W76" s="371"/>
    </row>
    <row r="77" spans="1:23" s="128" customFormat="1" ht="15">
      <c r="A77" s="369"/>
      <c r="B77" s="88"/>
      <c r="C77" s="89" t="s">
        <v>75</v>
      </c>
      <c r="D77" s="374">
        <f t="shared" si="27"/>
        <v>2588.1974228561567</v>
      </c>
      <c r="E77" s="374">
        <f t="shared" si="27"/>
        <v>1807.026449292428</v>
      </c>
      <c r="F77" s="374">
        <f t="shared" si="27"/>
        <v>670.0060142632118</v>
      </c>
      <c r="G77" s="374">
        <f t="shared" si="27"/>
        <v>249.65182972104228</v>
      </c>
      <c r="H77" s="374">
        <f t="shared" si="27"/>
        <v>466.9340267578994</v>
      </c>
      <c r="I77" s="391">
        <f t="shared" si="27"/>
        <v>1213.7819600367498</v>
      </c>
      <c r="J77" s="369"/>
      <c r="K77" s="88"/>
      <c r="L77" s="89" t="s">
        <v>75</v>
      </c>
      <c r="M77" s="380">
        <f t="shared" si="21"/>
        <v>215.6831185713464</v>
      </c>
      <c r="N77" s="380">
        <f t="shared" si="22"/>
        <v>150.58553744103565</v>
      </c>
      <c r="O77" s="380">
        <f t="shared" si="23"/>
        <v>55.833834521934314</v>
      </c>
      <c r="P77" s="380">
        <f t="shared" si="24"/>
        <v>20.80431914342019</v>
      </c>
      <c r="Q77" s="380">
        <f t="shared" si="25"/>
        <v>38.91116889649162</v>
      </c>
      <c r="R77" s="394">
        <f t="shared" si="26"/>
        <v>101.14849666972914</v>
      </c>
      <c r="S77" s="371"/>
      <c r="T77" s="371"/>
      <c r="U77" s="371"/>
      <c r="V77" s="371"/>
      <c r="W77" s="371"/>
    </row>
    <row r="78" spans="1:23" s="128" customFormat="1" ht="15">
      <c r="A78" s="369"/>
      <c r="B78" s="88" t="s">
        <v>66</v>
      </c>
      <c r="C78" s="89"/>
      <c r="D78" s="374">
        <f aca="true" t="shared" si="28" ref="D78:I78">D25/D$80</f>
        <v>14710.677721361224</v>
      </c>
      <c r="E78" s="374">
        <f t="shared" si="28"/>
        <v>8928.004828728552</v>
      </c>
      <c r="F78" s="374">
        <f t="shared" si="28"/>
        <v>4080.2410956302933</v>
      </c>
      <c r="G78" s="374">
        <f t="shared" si="28"/>
        <v>537.8479762083576</v>
      </c>
      <c r="H78" s="374">
        <f t="shared" si="28"/>
        <v>2663.5672980270133</v>
      </c>
      <c r="I78" s="391">
        <f t="shared" si="28"/>
        <v>6474.140359519178</v>
      </c>
      <c r="J78" s="369"/>
      <c r="K78" s="88" t="s">
        <v>66</v>
      </c>
      <c r="L78" s="89"/>
      <c r="M78" s="380">
        <f t="shared" si="21"/>
        <v>1225.8898101134353</v>
      </c>
      <c r="N78" s="380">
        <f t="shared" si="22"/>
        <v>744.000402394046</v>
      </c>
      <c r="O78" s="380">
        <f t="shared" si="23"/>
        <v>340.02009130252446</v>
      </c>
      <c r="P78" s="380">
        <f t="shared" si="24"/>
        <v>44.8206646840298</v>
      </c>
      <c r="Q78" s="380">
        <f t="shared" si="25"/>
        <v>221.96394150225112</v>
      </c>
      <c r="R78" s="394">
        <f t="shared" si="26"/>
        <v>539.5116966265981</v>
      </c>
      <c r="S78" s="371"/>
      <c r="T78" s="371"/>
      <c r="U78" s="371"/>
      <c r="V78" s="371"/>
      <c r="W78" s="371"/>
    </row>
    <row r="79" spans="1:23" s="128" customFormat="1" ht="15">
      <c r="A79" s="369"/>
      <c r="B79" s="231" t="s">
        <v>50</v>
      </c>
      <c r="C79" s="232"/>
      <c r="D79" s="232">
        <f aca="true" t="shared" si="29" ref="D79:I79">D26/D$80</f>
        <v>202092.8557476668</v>
      </c>
      <c r="E79" s="232">
        <f t="shared" si="29"/>
        <v>122084.27631855929</v>
      </c>
      <c r="F79" s="232">
        <f t="shared" si="29"/>
        <v>70149.34015856136</v>
      </c>
      <c r="G79" s="232">
        <f t="shared" si="29"/>
        <v>53888.058895573085</v>
      </c>
      <c r="H79" s="232">
        <f t="shared" si="29"/>
        <v>39033.3462124827</v>
      </c>
      <c r="I79" s="233">
        <f t="shared" si="29"/>
        <v>98441.01450845998</v>
      </c>
      <c r="J79" s="369"/>
      <c r="K79" s="231" t="s">
        <v>50</v>
      </c>
      <c r="L79" s="232"/>
      <c r="M79" s="232">
        <f t="shared" si="21"/>
        <v>16841.071312305565</v>
      </c>
      <c r="N79" s="232">
        <f t="shared" si="22"/>
        <v>10173.689693213275</v>
      </c>
      <c r="O79" s="232">
        <f t="shared" si="23"/>
        <v>5845.77834654678</v>
      </c>
      <c r="P79" s="232">
        <f t="shared" si="24"/>
        <v>4490.67157463109</v>
      </c>
      <c r="Q79" s="232">
        <f t="shared" si="25"/>
        <v>3252.7788510402247</v>
      </c>
      <c r="R79" s="233">
        <f t="shared" si="26"/>
        <v>8203.417875704998</v>
      </c>
      <c r="S79" s="371"/>
      <c r="T79" s="371"/>
      <c r="U79" s="371"/>
      <c r="V79" s="371"/>
      <c r="W79" s="371"/>
    </row>
    <row r="80" spans="1:23" s="128" customFormat="1" ht="15">
      <c r="A80" s="369"/>
      <c r="B80" s="231" t="s">
        <v>1</v>
      </c>
      <c r="C80" s="232"/>
      <c r="D80" s="232">
        <v>26108</v>
      </c>
      <c r="E80" s="232">
        <v>40430</v>
      </c>
      <c r="F80" s="232">
        <v>30473</v>
      </c>
      <c r="G80" s="232">
        <v>20044</v>
      </c>
      <c r="H80" s="232">
        <v>32100</v>
      </c>
      <c r="I80" s="233">
        <v>149154</v>
      </c>
      <c r="J80" s="369"/>
      <c r="K80" s="163"/>
      <c r="L80" s="382"/>
      <c r="M80" s="378"/>
      <c r="N80" s="378"/>
      <c r="O80" s="378"/>
      <c r="P80" s="378"/>
      <c r="Q80" s="378"/>
      <c r="R80" s="393"/>
      <c r="S80" s="371"/>
      <c r="T80" s="371"/>
      <c r="U80" s="371"/>
      <c r="V80" s="371"/>
      <c r="W80" s="371"/>
    </row>
    <row r="81" spans="1:23" s="140" customFormat="1" ht="12.75">
      <c r="A81" s="358"/>
      <c r="B81" s="397" t="s">
        <v>67</v>
      </c>
      <c r="C81" s="398"/>
      <c r="D81" s="399"/>
      <c r="E81" s="399"/>
      <c r="F81" s="399"/>
      <c r="G81" s="399"/>
      <c r="H81" s="399"/>
      <c r="I81" s="95" t="s">
        <v>87</v>
      </c>
      <c r="J81" s="358"/>
      <c r="K81" s="397" t="s">
        <v>67</v>
      </c>
      <c r="L81" s="398"/>
      <c r="M81" s="399"/>
      <c r="N81" s="399"/>
      <c r="O81" s="399"/>
      <c r="P81" s="399"/>
      <c r="Q81" s="399"/>
      <c r="R81" s="95" t="s">
        <v>87</v>
      </c>
      <c r="S81" s="357"/>
      <c r="T81" s="357"/>
      <c r="U81" s="357"/>
      <c r="V81" s="357"/>
      <c r="W81" s="357"/>
    </row>
    <row r="82" spans="1:23" ht="12.75">
      <c r="A82" s="365"/>
      <c r="B82" s="36"/>
      <c r="C82" s="36"/>
      <c r="D82" s="36"/>
      <c r="E82" s="36"/>
      <c r="F82" s="36"/>
      <c r="G82" s="36"/>
      <c r="H82" s="36"/>
      <c r="I82" s="36"/>
      <c r="J82" s="36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12.75">
      <c r="A83" s="38"/>
      <c r="B83" s="37"/>
      <c r="C83" s="37"/>
      <c r="D83" s="39"/>
      <c r="E83" s="39"/>
      <c r="F83" s="39"/>
      <c r="G83" s="39"/>
      <c r="H83" s="39"/>
      <c r="I83" s="39"/>
      <c r="J83" s="38"/>
      <c r="K83" s="37"/>
      <c r="L83" s="37"/>
      <c r="M83" s="37"/>
      <c r="N83" s="37"/>
      <c r="O83" s="37"/>
      <c r="P83" s="37"/>
      <c r="Q83" s="37"/>
      <c r="R83" s="37"/>
      <c r="S83" s="36"/>
      <c r="T83" s="36"/>
      <c r="U83" s="36"/>
      <c r="V83" s="36"/>
      <c r="W83" s="36"/>
    </row>
  </sheetData>
  <sheetProtection/>
  <mergeCells count="20">
    <mergeCell ref="K56:R56"/>
    <mergeCell ref="B3:I3"/>
    <mergeCell ref="B30:I30"/>
    <mergeCell ref="B56:I56"/>
    <mergeCell ref="R5:R6"/>
    <mergeCell ref="H28:I28"/>
    <mergeCell ref="D5:H5"/>
    <mergeCell ref="I5:I6"/>
    <mergeCell ref="D58:H58"/>
    <mergeCell ref="I58:I59"/>
    <mergeCell ref="M58:Q58"/>
    <mergeCell ref="R58:R59"/>
    <mergeCell ref="D32:H32"/>
    <mergeCell ref="I32:I33"/>
    <mergeCell ref="M32:Q32"/>
    <mergeCell ref="R32:R33"/>
    <mergeCell ref="N1:R1"/>
    <mergeCell ref="K3:R3"/>
    <mergeCell ref="K30:R30"/>
    <mergeCell ref="M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5" r:id="rId1"/>
  <headerFooter alignWithMargins="0">
    <oddFooter>&amp;LISEE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.28125" style="113" customWidth="1"/>
    <col min="3" max="3" width="22.28125" style="0" customWidth="1"/>
    <col min="4" max="8" width="14.57421875" style="0" customWidth="1"/>
    <col min="9" max="9" width="11.421875" style="113" customWidth="1"/>
    <col min="11" max="11" width="22.28125" style="0" customWidth="1"/>
    <col min="15" max="15" width="13.140625" style="0" customWidth="1"/>
  </cols>
  <sheetData>
    <row r="1" spans="1:23" s="128" customFormat="1" ht="19.5">
      <c r="A1" s="418"/>
      <c r="B1" s="60" t="s">
        <v>47</v>
      </c>
      <c r="C1" s="447"/>
      <c r="D1" s="447"/>
      <c r="E1" s="447"/>
      <c r="F1" s="447"/>
      <c r="G1" s="447"/>
      <c r="H1" s="447"/>
      <c r="I1" s="447"/>
      <c r="J1" s="447"/>
      <c r="K1" s="448"/>
      <c r="L1" s="448"/>
      <c r="M1" s="112" t="s">
        <v>22</v>
      </c>
      <c r="N1" s="112"/>
      <c r="O1" s="112"/>
      <c r="P1" s="168"/>
      <c r="Q1" s="416"/>
      <c r="R1" s="416"/>
      <c r="S1" s="416"/>
      <c r="T1" s="416"/>
      <c r="U1" s="416"/>
      <c r="V1" s="416"/>
      <c r="W1" s="371"/>
    </row>
    <row r="2" spans="1:23" s="128" customFormat="1" ht="15">
      <c r="A2" s="415"/>
      <c r="B2" s="416"/>
      <c r="C2" s="416"/>
      <c r="D2" s="416"/>
      <c r="E2" s="416"/>
      <c r="F2" s="416"/>
      <c r="G2" s="416"/>
      <c r="H2" s="416"/>
      <c r="I2" s="415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371"/>
    </row>
    <row r="3" spans="1:23" s="134" customFormat="1" ht="15.75" customHeight="1">
      <c r="A3" s="419"/>
      <c r="B3" s="103" t="s">
        <v>83</v>
      </c>
      <c r="C3" s="103"/>
      <c r="D3" s="103"/>
      <c r="E3" s="103"/>
      <c r="F3" s="103"/>
      <c r="G3" s="103"/>
      <c r="H3" s="81"/>
      <c r="I3" s="419"/>
      <c r="J3" s="103" t="s">
        <v>90</v>
      </c>
      <c r="K3" s="103"/>
      <c r="L3" s="103"/>
      <c r="M3" s="103"/>
      <c r="N3" s="103"/>
      <c r="O3" s="103"/>
      <c r="P3" s="81"/>
      <c r="Q3" s="420"/>
      <c r="R3" s="420"/>
      <c r="S3" s="420"/>
      <c r="T3" s="420"/>
      <c r="U3" s="420"/>
      <c r="V3" s="420"/>
      <c r="W3" s="421"/>
    </row>
    <row r="4" spans="1:23" s="128" customFormat="1" ht="15">
      <c r="A4" s="415"/>
      <c r="B4" s="410"/>
      <c r="C4" s="410"/>
      <c r="D4" s="411"/>
      <c r="E4" s="411"/>
      <c r="F4" s="411"/>
      <c r="G4" s="411"/>
      <c r="H4" s="411"/>
      <c r="I4" s="415"/>
      <c r="J4" s="410"/>
      <c r="K4" s="410"/>
      <c r="L4" s="411"/>
      <c r="M4" s="411"/>
      <c r="N4" s="411"/>
      <c r="O4" s="411"/>
      <c r="P4" s="411"/>
      <c r="Q4" s="416"/>
      <c r="R4" s="416"/>
      <c r="S4" s="416"/>
      <c r="T4" s="416"/>
      <c r="U4" s="416"/>
      <c r="V4" s="416"/>
      <c r="W4" s="371"/>
    </row>
    <row r="5" spans="1:23" s="128" customFormat="1" ht="15">
      <c r="A5" s="415"/>
      <c r="B5" s="422"/>
      <c r="C5" s="423"/>
      <c r="D5" s="424" t="s">
        <v>118</v>
      </c>
      <c r="E5" s="425"/>
      <c r="F5" s="425"/>
      <c r="G5" s="426"/>
      <c r="H5" s="427" t="s">
        <v>50</v>
      </c>
      <c r="I5" s="415"/>
      <c r="J5" s="422"/>
      <c r="K5" s="423"/>
      <c r="L5" s="424" t="s">
        <v>118</v>
      </c>
      <c r="M5" s="424"/>
      <c r="N5" s="424"/>
      <c r="O5" s="425"/>
      <c r="P5" s="427" t="s">
        <v>50</v>
      </c>
      <c r="Q5" s="416"/>
      <c r="R5" s="416"/>
      <c r="S5" s="416"/>
      <c r="T5" s="416"/>
      <c r="U5" s="416"/>
      <c r="V5" s="416"/>
      <c r="W5" s="371"/>
    </row>
    <row r="6" spans="1:23" s="128" customFormat="1" ht="45">
      <c r="A6" s="415"/>
      <c r="B6" s="428" t="s">
        <v>51</v>
      </c>
      <c r="C6" s="403"/>
      <c r="D6" s="404" t="s">
        <v>42</v>
      </c>
      <c r="E6" s="404" t="s">
        <v>43</v>
      </c>
      <c r="F6" s="404" t="s">
        <v>44</v>
      </c>
      <c r="G6" s="404" t="s">
        <v>45</v>
      </c>
      <c r="H6" s="429"/>
      <c r="I6" s="415"/>
      <c r="J6" s="428" t="s">
        <v>51</v>
      </c>
      <c r="K6" s="403"/>
      <c r="L6" s="404" t="s">
        <v>42</v>
      </c>
      <c r="M6" s="404" t="s">
        <v>43</v>
      </c>
      <c r="N6" s="404" t="s">
        <v>44</v>
      </c>
      <c r="O6" s="404" t="s">
        <v>45</v>
      </c>
      <c r="P6" s="429"/>
      <c r="Q6" s="416"/>
      <c r="R6" s="416"/>
      <c r="S6" s="416"/>
      <c r="T6" s="416"/>
      <c r="U6" s="416"/>
      <c r="V6" s="416"/>
      <c r="W6" s="371"/>
    </row>
    <row r="7" spans="1:23" s="128" customFormat="1" ht="15">
      <c r="A7" s="415"/>
      <c r="B7" s="88" t="s">
        <v>52</v>
      </c>
      <c r="C7" s="89"/>
      <c r="D7" s="405">
        <v>1961352348.5873213</v>
      </c>
      <c r="E7" s="405">
        <v>346287192.8401787</v>
      </c>
      <c r="F7" s="405">
        <v>207054145.13250017</v>
      </c>
      <c r="G7" s="405">
        <v>589234683.0223215</v>
      </c>
      <c r="H7" s="430">
        <v>3103928369.582321</v>
      </c>
      <c r="I7" s="415"/>
      <c r="J7" s="88" t="s">
        <v>52</v>
      </c>
      <c r="K7" s="89"/>
      <c r="L7" s="321">
        <f>D7/D$26</f>
        <v>0.21545626565360934</v>
      </c>
      <c r="M7" s="321">
        <f>E7/E$26</f>
        <v>0.21537796906921236</v>
      </c>
      <c r="N7" s="321">
        <f>F7/F$26</f>
        <v>0.19507293166615663</v>
      </c>
      <c r="O7" s="321">
        <f>G7/G$26</f>
        <v>0.20245901917334214</v>
      </c>
      <c r="P7" s="341">
        <f>H7/H$26</f>
        <v>0.21139791755266285</v>
      </c>
      <c r="Q7" s="416"/>
      <c r="R7" s="416"/>
      <c r="S7" s="416"/>
      <c r="T7" s="416"/>
      <c r="U7" s="416"/>
      <c r="V7" s="416"/>
      <c r="W7" s="371"/>
    </row>
    <row r="8" spans="1:23" s="128" customFormat="1" ht="15">
      <c r="A8" s="415"/>
      <c r="B8" s="88"/>
      <c r="C8" s="89" t="s">
        <v>79</v>
      </c>
      <c r="D8" s="405">
        <v>618972146.5</v>
      </c>
      <c r="E8" s="405">
        <v>157011274.37499997</v>
      </c>
      <c r="F8" s="405">
        <v>110093012.89285715</v>
      </c>
      <c r="G8" s="405">
        <v>181131370.45000002</v>
      </c>
      <c r="H8" s="430">
        <v>1067207804.2178572</v>
      </c>
      <c r="I8" s="415"/>
      <c r="J8" s="88"/>
      <c r="K8" s="89" t="s">
        <v>79</v>
      </c>
      <c r="L8" s="321">
        <f aca="true" t="shared" si="0" ref="L8:P11">D8/D$7</f>
        <v>0.31558437062357475</v>
      </c>
      <c r="M8" s="321">
        <f t="shared" si="0"/>
        <v>0.45341346033396357</v>
      </c>
      <c r="N8" s="321">
        <f t="shared" si="0"/>
        <v>0.5317112237593955</v>
      </c>
      <c r="O8" s="321">
        <f t="shared" si="0"/>
        <v>0.3074010672978976</v>
      </c>
      <c r="P8" s="341">
        <f t="shared" si="0"/>
        <v>0.3438248816165386</v>
      </c>
      <c r="Q8" s="416"/>
      <c r="R8" s="416"/>
      <c r="S8" s="416"/>
      <c r="T8" s="416"/>
      <c r="U8" s="416"/>
      <c r="V8" s="416"/>
      <c r="W8" s="371"/>
    </row>
    <row r="9" spans="1:23" s="128" customFormat="1" ht="15">
      <c r="A9" s="415"/>
      <c r="B9" s="88"/>
      <c r="C9" s="89" t="s">
        <v>53</v>
      </c>
      <c r="D9" s="405">
        <v>143380040.16785717</v>
      </c>
      <c r="E9" s="405">
        <v>54309873.875000015</v>
      </c>
      <c r="F9" s="405">
        <v>5646187.867857142</v>
      </c>
      <c r="G9" s="405">
        <v>88932033.60714287</v>
      </c>
      <c r="H9" s="430">
        <v>292268135.5178572</v>
      </c>
      <c r="I9" s="415"/>
      <c r="J9" s="88"/>
      <c r="K9" s="89" t="s">
        <v>53</v>
      </c>
      <c r="L9" s="321">
        <f t="shared" si="0"/>
        <v>0.07310264281230637</v>
      </c>
      <c r="M9" s="321">
        <f t="shared" si="0"/>
        <v>0.15683477471274992</v>
      </c>
      <c r="N9" s="321">
        <f t="shared" si="0"/>
        <v>0.027269137086069817</v>
      </c>
      <c r="O9" s="321">
        <f t="shared" si="0"/>
        <v>0.15092803626390391</v>
      </c>
      <c r="P9" s="341">
        <f t="shared" si="0"/>
        <v>0.09416072174281075</v>
      </c>
      <c r="Q9" s="416"/>
      <c r="R9" s="416"/>
      <c r="S9" s="416"/>
      <c r="T9" s="416"/>
      <c r="U9" s="416"/>
      <c r="V9" s="416"/>
      <c r="W9" s="371"/>
    </row>
    <row r="10" spans="1:23" s="128" customFormat="1" ht="15">
      <c r="A10" s="415"/>
      <c r="B10" s="88"/>
      <c r="C10" s="89" t="s">
        <v>64</v>
      </c>
      <c r="D10" s="405">
        <v>360751110.0857143</v>
      </c>
      <c r="E10" s="405">
        <v>59171295.83928572</v>
      </c>
      <c r="F10" s="405">
        <v>15449919.446428573</v>
      </c>
      <c r="G10" s="405">
        <v>138788709.33928573</v>
      </c>
      <c r="H10" s="430">
        <v>574161034.7107143</v>
      </c>
      <c r="I10" s="415"/>
      <c r="J10" s="88"/>
      <c r="K10" s="89" t="s">
        <v>64</v>
      </c>
      <c r="L10" s="321">
        <f t="shared" si="0"/>
        <v>0.18392978209425143</v>
      </c>
      <c r="M10" s="321">
        <f t="shared" si="0"/>
        <v>0.17087347456882396</v>
      </c>
      <c r="N10" s="321">
        <f t="shared" si="0"/>
        <v>0.0746177741891702</v>
      </c>
      <c r="O10" s="321">
        <f t="shared" si="0"/>
        <v>0.23554063149746418</v>
      </c>
      <c r="P10" s="341">
        <f t="shared" si="0"/>
        <v>0.18497882887290215</v>
      </c>
      <c r="Q10" s="416"/>
      <c r="R10" s="416"/>
      <c r="S10" s="416"/>
      <c r="T10" s="416"/>
      <c r="U10" s="416"/>
      <c r="V10" s="416"/>
      <c r="W10" s="371"/>
    </row>
    <row r="11" spans="1:23" s="128" customFormat="1" ht="15">
      <c r="A11" s="415"/>
      <c r="B11" s="88"/>
      <c r="C11" s="89" t="s">
        <v>82</v>
      </c>
      <c r="D11" s="405">
        <v>112107951.3321429</v>
      </c>
      <c r="E11" s="405">
        <v>29748922.978571434</v>
      </c>
      <c r="F11" s="405">
        <v>17599314.5</v>
      </c>
      <c r="G11" s="405">
        <v>70601108.15357143</v>
      </c>
      <c r="H11" s="430">
        <v>230057296.96428576</v>
      </c>
      <c r="I11" s="415"/>
      <c r="J11" s="88"/>
      <c r="K11" s="89" t="s">
        <v>82</v>
      </c>
      <c r="L11" s="321">
        <f t="shared" si="0"/>
        <v>0.05715849648987827</v>
      </c>
      <c r="M11" s="321">
        <f t="shared" si="0"/>
        <v>0.08590823915426002</v>
      </c>
      <c r="N11" s="321">
        <f t="shared" si="0"/>
        <v>0.08499860985027693</v>
      </c>
      <c r="O11" s="321">
        <f t="shared" si="0"/>
        <v>0.11981831719654036</v>
      </c>
      <c r="P11" s="341">
        <f t="shared" si="0"/>
        <v>0.07411810762734944</v>
      </c>
      <c r="Q11" s="416"/>
      <c r="R11" s="416"/>
      <c r="S11" s="416"/>
      <c r="T11" s="416"/>
      <c r="U11" s="416"/>
      <c r="V11" s="416"/>
      <c r="W11" s="371"/>
    </row>
    <row r="12" spans="1:23" s="128" customFormat="1" ht="15">
      <c r="A12" s="415"/>
      <c r="B12" s="88" t="s">
        <v>54</v>
      </c>
      <c r="C12" s="92"/>
      <c r="D12" s="405">
        <v>2926300253.1850824</v>
      </c>
      <c r="E12" s="405">
        <v>646188126.3158122</v>
      </c>
      <c r="F12" s="405">
        <v>484801218.0075889</v>
      </c>
      <c r="G12" s="405">
        <v>1523173423.6816084</v>
      </c>
      <c r="H12" s="430">
        <v>5580463021.190092</v>
      </c>
      <c r="I12" s="415"/>
      <c r="J12" s="88" t="s">
        <v>54</v>
      </c>
      <c r="K12" s="92"/>
      <c r="L12" s="321">
        <f>D12/D$26</f>
        <v>0.3214566343403746</v>
      </c>
      <c r="M12" s="321">
        <f>E12/E$26</f>
        <v>0.40190538131386316</v>
      </c>
      <c r="N12" s="321">
        <f>F12/F$26</f>
        <v>0.45674813615320137</v>
      </c>
      <c r="O12" s="321">
        <f>G12/G$26</f>
        <v>0.523357172065511</v>
      </c>
      <c r="P12" s="341">
        <f>H12/H$26</f>
        <v>0.38006620037368083</v>
      </c>
      <c r="Q12" s="416"/>
      <c r="R12" s="416"/>
      <c r="S12" s="416"/>
      <c r="T12" s="416"/>
      <c r="U12" s="416"/>
      <c r="V12" s="416"/>
      <c r="W12" s="371"/>
    </row>
    <row r="13" spans="1:23" s="128" customFormat="1" ht="15">
      <c r="A13" s="415"/>
      <c r="B13" s="88"/>
      <c r="C13" s="89" t="s">
        <v>84</v>
      </c>
      <c r="D13" s="406">
        <v>562682050.5089285</v>
      </c>
      <c r="E13" s="406">
        <v>23572388.285714287</v>
      </c>
      <c r="F13" s="406">
        <v>17194540.189285718</v>
      </c>
      <c r="G13" s="406">
        <v>263535612.52678567</v>
      </c>
      <c r="H13" s="431">
        <v>866984591.5107143</v>
      </c>
      <c r="I13" s="415"/>
      <c r="J13" s="88"/>
      <c r="K13" s="89" t="s">
        <v>84</v>
      </c>
      <c r="L13" s="321">
        <f aca="true" t="shared" si="1" ref="L13:P16">D13/D$12</f>
        <v>0.19228445539601985</v>
      </c>
      <c r="M13" s="321">
        <f t="shared" si="1"/>
        <v>0.036479141794372325</v>
      </c>
      <c r="N13" s="321">
        <f t="shared" si="1"/>
        <v>0.03546719676149114</v>
      </c>
      <c r="O13" s="321">
        <f t="shared" si="1"/>
        <v>0.1730174702561466</v>
      </c>
      <c r="P13" s="341">
        <f t="shared" si="1"/>
        <v>0.1553606910786089</v>
      </c>
      <c r="Q13" s="416"/>
      <c r="R13" s="416"/>
      <c r="S13" s="416"/>
      <c r="T13" s="416"/>
      <c r="U13" s="416"/>
      <c r="V13" s="416"/>
      <c r="W13" s="371"/>
    </row>
    <row r="14" spans="1:23" s="128" customFormat="1" ht="15">
      <c r="A14" s="415"/>
      <c r="B14" s="88"/>
      <c r="C14" s="89" t="s">
        <v>55</v>
      </c>
      <c r="D14" s="406">
        <v>665451670.9689288</v>
      </c>
      <c r="E14" s="406">
        <v>284546711.99285716</v>
      </c>
      <c r="F14" s="406">
        <v>267640920.6442856</v>
      </c>
      <c r="G14" s="406">
        <v>1031541141.9750001</v>
      </c>
      <c r="H14" s="431">
        <v>1985644833.0542858</v>
      </c>
      <c r="I14" s="415"/>
      <c r="J14" s="88"/>
      <c r="K14" s="89" t="s">
        <v>55</v>
      </c>
      <c r="L14" s="321">
        <f t="shared" si="1"/>
        <v>0.22740375675552402</v>
      </c>
      <c r="M14" s="321">
        <f t="shared" si="1"/>
        <v>0.440346549874224</v>
      </c>
      <c r="N14" s="321">
        <f t="shared" si="1"/>
        <v>0.5520632182902149</v>
      </c>
      <c r="O14" s="321">
        <f t="shared" si="1"/>
        <v>0.6772315784513221</v>
      </c>
      <c r="P14" s="341">
        <f t="shared" si="1"/>
        <v>0.3558208029538786</v>
      </c>
      <c r="Q14" s="416"/>
      <c r="R14" s="416"/>
      <c r="S14" s="416"/>
      <c r="T14" s="416"/>
      <c r="U14" s="416"/>
      <c r="V14" s="416"/>
      <c r="W14" s="371"/>
    </row>
    <row r="15" spans="1:23" s="128" customFormat="1" ht="15">
      <c r="A15" s="415"/>
      <c r="B15" s="88"/>
      <c r="C15" s="89" t="s">
        <v>56</v>
      </c>
      <c r="D15" s="406">
        <v>1058966755.5082138</v>
      </c>
      <c r="E15" s="406">
        <v>253457556.65982142</v>
      </c>
      <c r="F15" s="406">
        <v>130220276.96910715</v>
      </c>
      <c r="G15" s="406">
        <v>323951623.1796429</v>
      </c>
      <c r="H15" s="431">
        <v>1766596212.3167853</v>
      </c>
      <c r="I15" s="415"/>
      <c r="J15" s="88"/>
      <c r="K15" s="89" t="s">
        <v>56</v>
      </c>
      <c r="L15" s="321">
        <f t="shared" si="1"/>
        <v>0.36187904995586123</v>
      </c>
      <c r="M15" s="321">
        <f t="shared" si="1"/>
        <v>0.39223493335429815</v>
      </c>
      <c r="N15" s="321">
        <f t="shared" si="1"/>
        <v>0.2686055070246724</v>
      </c>
      <c r="O15" s="321">
        <f t="shared" si="1"/>
        <v>0.21268203485104864</v>
      </c>
      <c r="P15" s="341">
        <f t="shared" si="1"/>
        <v>0.316568034876081</v>
      </c>
      <c r="Q15" s="416"/>
      <c r="R15" s="416"/>
      <c r="S15" s="416"/>
      <c r="T15" s="416"/>
      <c r="U15" s="416"/>
      <c r="V15" s="416"/>
      <c r="W15" s="371"/>
    </row>
    <row r="16" spans="1:23" s="128" customFormat="1" ht="15">
      <c r="A16" s="415"/>
      <c r="B16" s="88"/>
      <c r="C16" s="89" t="s">
        <v>57</v>
      </c>
      <c r="D16" s="406">
        <v>632041875.1311524</v>
      </c>
      <c r="E16" s="406">
        <v>83103368.6345625</v>
      </c>
      <c r="F16" s="406">
        <v>68829229.56919643</v>
      </c>
      <c r="G16" s="406">
        <v>149778537.15910864</v>
      </c>
      <c r="H16" s="431">
        <v>933753010.49402</v>
      </c>
      <c r="I16" s="415"/>
      <c r="J16" s="88"/>
      <c r="K16" s="89" t="s">
        <v>57</v>
      </c>
      <c r="L16" s="321">
        <f t="shared" si="1"/>
        <v>0.21598667957712714</v>
      </c>
      <c r="M16" s="321">
        <f t="shared" si="1"/>
        <v>0.12860553335817146</v>
      </c>
      <c r="N16" s="321">
        <f t="shared" si="1"/>
        <v>0.14197412674016632</v>
      </c>
      <c r="O16" s="321">
        <f t="shared" si="1"/>
        <v>0.0983332132969365</v>
      </c>
      <c r="P16" s="341">
        <f t="shared" si="1"/>
        <v>0.16732536474991055</v>
      </c>
      <c r="Q16" s="416"/>
      <c r="R16" s="416"/>
      <c r="S16" s="416"/>
      <c r="T16" s="416"/>
      <c r="U16" s="416"/>
      <c r="V16" s="416"/>
      <c r="W16" s="371"/>
    </row>
    <row r="17" spans="1:23" s="128" customFormat="1" ht="15">
      <c r="A17" s="415"/>
      <c r="B17" s="88" t="s">
        <v>58</v>
      </c>
      <c r="C17" s="92"/>
      <c r="D17" s="406">
        <v>1079183885.4612758</v>
      </c>
      <c r="E17" s="406">
        <v>228182938.4783573</v>
      </c>
      <c r="F17" s="406">
        <v>112532014.87798344</v>
      </c>
      <c r="G17" s="406">
        <v>230077685.02096087</v>
      </c>
      <c r="H17" s="431">
        <v>1649976523.8385773</v>
      </c>
      <c r="I17" s="415"/>
      <c r="J17" s="88" t="s">
        <v>58</v>
      </c>
      <c r="K17" s="92"/>
      <c r="L17" s="321">
        <f>D17/D$26</f>
        <v>0.11854929079036258</v>
      </c>
      <c r="M17" s="321">
        <f>E17/E$26</f>
        <v>0.1419214423225744</v>
      </c>
      <c r="N17" s="321">
        <f>F17/F$26</f>
        <v>0.10602033605509358</v>
      </c>
      <c r="O17" s="321">
        <f>G17/G$26</f>
        <v>0.07905390464134014</v>
      </c>
      <c r="P17" s="341">
        <f>H17/H$26</f>
        <v>0.11237424309414497</v>
      </c>
      <c r="Q17" s="416"/>
      <c r="R17" s="416"/>
      <c r="S17" s="416"/>
      <c r="T17" s="416"/>
      <c r="U17" s="416"/>
      <c r="V17" s="416"/>
      <c r="W17" s="371"/>
    </row>
    <row r="18" spans="1:23" s="128" customFormat="1" ht="15">
      <c r="A18" s="415"/>
      <c r="B18" s="88"/>
      <c r="C18" s="89" t="s">
        <v>59</v>
      </c>
      <c r="D18" s="406">
        <v>138379754.77430007</v>
      </c>
      <c r="E18" s="406">
        <v>88948277.00035</v>
      </c>
      <c r="F18" s="406">
        <v>34148159.56835713</v>
      </c>
      <c r="G18" s="406">
        <v>62159960.05538572</v>
      </c>
      <c r="H18" s="431">
        <v>323636151.3983929</v>
      </c>
      <c r="I18" s="415"/>
      <c r="J18" s="88"/>
      <c r="K18" s="89" t="s">
        <v>59</v>
      </c>
      <c r="L18" s="321">
        <f aca="true" t="shared" si="2" ref="L18:P22">D18/D$17</f>
        <v>0.1282262982597747</v>
      </c>
      <c r="M18" s="321">
        <f t="shared" si="2"/>
        <v>0.3898112522938983</v>
      </c>
      <c r="N18" s="321">
        <f t="shared" si="2"/>
        <v>0.3034528405572708</v>
      </c>
      <c r="O18" s="321">
        <f t="shared" si="2"/>
        <v>0.27016944320229375</v>
      </c>
      <c r="P18" s="341">
        <f t="shared" si="2"/>
        <v>0.19614591281909374</v>
      </c>
      <c r="Q18" s="416"/>
      <c r="R18" s="416"/>
      <c r="S18" s="416"/>
      <c r="T18" s="416"/>
      <c r="U18" s="416"/>
      <c r="V18" s="416"/>
      <c r="W18" s="371"/>
    </row>
    <row r="19" spans="1:23" s="128" customFormat="1" ht="15">
      <c r="A19" s="415"/>
      <c r="B19" s="88"/>
      <c r="C19" s="89" t="s">
        <v>63</v>
      </c>
      <c r="D19" s="406">
        <v>512967627.8020214</v>
      </c>
      <c r="E19" s="406">
        <v>68413602.47909999</v>
      </c>
      <c r="F19" s="406">
        <v>39555575.89512856</v>
      </c>
      <c r="G19" s="406">
        <v>98442994.2572214</v>
      </c>
      <c r="H19" s="431">
        <v>719379800.4334714</v>
      </c>
      <c r="I19" s="415"/>
      <c r="J19" s="88"/>
      <c r="K19" s="89" t="s">
        <v>63</v>
      </c>
      <c r="L19" s="321">
        <f t="shared" si="2"/>
        <v>0.47532921378154525</v>
      </c>
      <c r="M19" s="321">
        <f t="shared" si="2"/>
        <v>0.2998190966218488</v>
      </c>
      <c r="N19" s="321">
        <f t="shared" si="2"/>
        <v>0.3515050889119688</v>
      </c>
      <c r="O19" s="321">
        <f t="shared" si="2"/>
        <v>0.4278685012336286</v>
      </c>
      <c r="P19" s="341">
        <f t="shared" si="2"/>
        <v>0.43599396115035316</v>
      </c>
      <c r="Q19" s="416"/>
      <c r="R19" s="416"/>
      <c r="S19" s="416"/>
      <c r="T19" s="416"/>
      <c r="U19" s="416"/>
      <c r="V19" s="416"/>
      <c r="W19" s="371"/>
    </row>
    <row r="20" spans="1:23" s="128" customFormat="1" ht="15">
      <c r="A20" s="415"/>
      <c r="B20" s="88"/>
      <c r="C20" s="89" t="s">
        <v>60</v>
      </c>
      <c r="D20" s="406">
        <v>160572673.50954282</v>
      </c>
      <c r="E20" s="406">
        <v>15677744.325700004</v>
      </c>
      <c r="F20" s="406">
        <v>9646952.160799999</v>
      </c>
      <c r="G20" s="406">
        <v>19439452.74107866</v>
      </c>
      <c r="H20" s="431">
        <v>205336822.73712152</v>
      </c>
      <c r="I20" s="415"/>
      <c r="J20" s="88"/>
      <c r="K20" s="89" t="s">
        <v>60</v>
      </c>
      <c r="L20" s="321">
        <f t="shared" si="2"/>
        <v>0.14879083692109543</v>
      </c>
      <c r="M20" s="321">
        <f t="shared" si="2"/>
        <v>0.06870690872090338</v>
      </c>
      <c r="N20" s="321">
        <f t="shared" si="2"/>
        <v>0.08572629016960219</v>
      </c>
      <c r="O20" s="321">
        <f t="shared" si="2"/>
        <v>0.08449082204259686</v>
      </c>
      <c r="P20" s="341">
        <f t="shared" si="2"/>
        <v>0.12444832988254705</v>
      </c>
      <c r="Q20" s="416"/>
      <c r="R20" s="416"/>
      <c r="S20" s="416"/>
      <c r="T20" s="416"/>
      <c r="U20" s="416"/>
      <c r="V20" s="416"/>
      <c r="W20" s="371"/>
    </row>
    <row r="21" spans="1:23" s="128" customFormat="1" ht="15">
      <c r="A21" s="415"/>
      <c r="B21" s="88"/>
      <c r="C21" s="89" t="s">
        <v>61</v>
      </c>
      <c r="D21" s="406">
        <v>31274715.141071387</v>
      </c>
      <c r="E21" s="406">
        <v>4331646.820535714</v>
      </c>
      <c r="F21" s="406">
        <v>5562755.841964287</v>
      </c>
      <c r="G21" s="406">
        <v>9135478.498214286</v>
      </c>
      <c r="H21" s="431">
        <v>50304596.30178568</v>
      </c>
      <c r="I21" s="415"/>
      <c r="J21" s="88"/>
      <c r="K21" s="89" t="s">
        <v>61</v>
      </c>
      <c r="L21" s="321">
        <f t="shared" si="2"/>
        <v>0.02897996862481284</v>
      </c>
      <c r="M21" s="321">
        <f t="shared" si="2"/>
        <v>0.018983219558050185</v>
      </c>
      <c r="N21" s="321">
        <f t="shared" si="2"/>
        <v>0.04943265121481997</v>
      </c>
      <c r="O21" s="321">
        <f t="shared" si="2"/>
        <v>0.03970606057420133</v>
      </c>
      <c r="P21" s="341">
        <f t="shared" si="2"/>
        <v>0.030488067905811697</v>
      </c>
      <c r="Q21" s="416"/>
      <c r="R21" s="416"/>
      <c r="S21" s="416"/>
      <c r="T21" s="416"/>
      <c r="U21" s="416"/>
      <c r="V21" s="416"/>
      <c r="W21" s="371"/>
    </row>
    <row r="22" spans="1:23" s="128" customFormat="1" ht="15">
      <c r="A22" s="415"/>
      <c r="B22" s="88"/>
      <c r="C22" s="89" t="s">
        <v>76</v>
      </c>
      <c r="D22" s="406">
        <v>104609450.06168589</v>
      </c>
      <c r="E22" s="406">
        <v>15599805.721357139</v>
      </c>
      <c r="F22" s="406">
        <v>6704375.532142858</v>
      </c>
      <c r="G22" s="406">
        <v>23423303.4538</v>
      </c>
      <c r="H22" s="431">
        <v>150336934.7689859</v>
      </c>
      <c r="I22" s="415"/>
      <c r="J22" s="88"/>
      <c r="K22" s="89" t="s">
        <v>76</v>
      </c>
      <c r="L22" s="321">
        <f t="shared" si="2"/>
        <v>0.09693385109894655</v>
      </c>
      <c r="M22" s="321">
        <f t="shared" si="2"/>
        <v>0.06836534679316855</v>
      </c>
      <c r="N22" s="321">
        <f t="shared" si="2"/>
        <v>0.05957749480814237</v>
      </c>
      <c r="O22" s="321">
        <f t="shared" si="2"/>
        <v>0.10180606368525508</v>
      </c>
      <c r="P22" s="341">
        <f t="shared" si="2"/>
        <v>0.09111459017564413</v>
      </c>
      <c r="Q22" s="416"/>
      <c r="R22" s="416"/>
      <c r="S22" s="416"/>
      <c r="T22" s="416"/>
      <c r="U22" s="416"/>
      <c r="V22" s="416"/>
      <c r="W22" s="371"/>
    </row>
    <row r="23" spans="1:23" s="128" customFormat="1" ht="15">
      <c r="A23" s="415"/>
      <c r="B23" s="88" t="s">
        <v>62</v>
      </c>
      <c r="C23" s="92"/>
      <c r="D23" s="406">
        <v>2531786179.8517375</v>
      </c>
      <c r="E23" s="406">
        <v>297933393.0542214</v>
      </c>
      <c r="F23" s="406">
        <v>162337743.8466857</v>
      </c>
      <c r="G23" s="406">
        <v>390801915.4474846</v>
      </c>
      <c r="H23" s="431">
        <v>3382859232.2001295</v>
      </c>
      <c r="I23" s="415"/>
      <c r="J23" s="88" t="s">
        <v>62</v>
      </c>
      <c r="K23" s="92"/>
      <c r="L23" s="321">
        <f>D23/D$26</f>
        <v>0.27811891939618366</v>
      </c>
      <c r="M23" s="321">
        <f>E23/E$26</f>
        <v>0.18530367406204667</v>
      </c>
      <c r="N23" s="321">
        <f>F23/F$26</f>
        <v>0.15294405041723483</v>
      </c>
      <c r="O23" s="321">
        <f>G23/G$26</f>
        <v>0.13427819979423009</v>
      </c>
      <c r="P23" s="341">
        <f>H23/H$26</f>
        <v>0.2303949421220498</v>
      </c>
      <c r="Q23" s="416"/>
      <c r="R23" s="416"/>
      <c r="S23" s="416"/>
      <c r="T23" s="416"/>
      <c r="U23" s="416"/>
      <c r="V23" s="416"/>
      <c r="W23" s="371"/>
    </row>
    <row r="24" spans="1:23" s="128" customFormat="1" ht="15">
      <c r="A24" s="415"/>
      <c r="B24" s="88"/>
      <c r="C24" s="89" t="s">
        <v>75</v>
      </c>
      <c r="D24" s="406">
        <v>140341280.8530714</v>
      </c>
      <c r="E24" s="406">
        <v>19067790.485678565</v>
      </c>
      <c r="F24" s="406">
        <v>8630539.881142858</v>
      </c>
      <c r="G24" s="406">
        <v>13000823.24742857</v>
      </c>
      <c r="H24" s="431">
        <v>181040434.46732137</v>
      </c>
      <c r="I24" s="415"/>
      <c r="J24" s="88"/>
      <c r="K24" s="89" t="s">
        <v>75</v>
      </c>
      <c r="L24" s="321">
        <f>D24/D23</f>
        <v>0.05543172720110583</v>
      </c>
      <c r="M24" s="321">
        <f>E24/E23</f>
        <v>0.06400017900043983</v>
      </c>
      <c r="N24" s="321">
        <f>F24/F23</f>
        <v>0.05316409897438069</v>
      </c>
      <c r="O24" s="321">
        <f>G24/G23</f>
        <v>0.03326704075270993</v>
      </c>
      <c r="P24" s="341">
        <f>H24/H23</f>
        <v>0.05351698727043308</v>
      </c>
      <c r="Q24" s="416"/>
      <c r="R24" s="416"/>
      <c r="S24" s="416"/>
      <c r="T24" s="416"/>
      <c r="U24" s="416"/>
      <c r="V24" s="416"/>
      <c r="W24" s="371"/>
    </row>
    <row r="25" spans="1:23" s="128" customFormat="1" ht="15">
      <c r="A25" s="415"/>
      <c r="B25" s="88" t="s">
        <v>66</v>
      </c>
      <c r="C25" s="89"/>
      <c r="D25" s="406">
        <v>604627789.0447483</v>
      </c>
      <c r="E25" s="406">
        <v>89219929.74702406</v>
      </c>
      <c r="F25" s="406">
        <v>94694027.18892956</v>
      </c>
      <c r="G25" s="406">
        <v>177102185.20297146</v>
      </c>
      <c r="H25" s="431">
        <v>965643931.1836739</v>
      </c>
      <c r="I25" s="415"/>
      <c r="J25" s="88" t="s">
        <v>66</v>
      </c>
      <c r="K25" s="89"/>
      <c r="L25" s="321">
        <f>D25/D$26</f>
        <v>0.06641888981946988</v>
      </c>
      <c r="M25" s="321">
        <f>E25/E$26</f>
        <v>0.05549153323230344</v>
      </c>
      <c r="N25" s="321">
        <f>F25/F$26</f>
        <v>0.0892145457083136</v>
      </c>
      <c r="O25" s="321">
        <f>G25/G$26</f>
        <v>0.060851704325576655</v>
      </c>
      <c r="P25" s="341">
        <f>H25/H$26</f>
        <v>0.06576669685746159</v>
      </c>
      <c r="Q25" s="416"/>
      <c r="R25" s="416"/>
      <c r="S25" s="416"/>
      <c r="T25" s="416"/>
      <c r="U25" s="416"/>
      <c r="V25" s="416"/>
      <c r="W25" s="371"/>
    </row>
    <row r="26" spans="1:23" s="128" customFormat="1" ht="15">
      <c r="A26" s="415"/>
      <c r="B26" s="231" t="s">
        <v>50</v>
      </c>
      <c r="C26" s="232"/>
      <c r="D26" s="232">
        <v>9103250456.130165</v>
      </c>
      <c r="E26" s="232">
        <v>1607811580.4355936</v>
      </c>
      <c r="F26" s="232">
        <v>1061419149.0536878</v>
      </c>
      <c r="G26" s="232">
        <v>2910389892.3753467</v>
      </c>
      <c r="H26" s="233">
        <v>14682871077.994793</v>
      </c>
      <c r="I26" s="415"/>
      <c r="J26" s="231" t="s">
        <v>50</v>
      </c>
      <c r="K26" s="232"/>
      <c r="L26" s="234">
        <v>1</v>
      </c>
      <c r="M26" s="234">
        <v>1</v>
      </c>
      <c r="N26" s="234">
        <v>1</v>
      </c>
      <c r="O26" s="234">
        <v>1</v>
      </c>
      <c r="P26" s="235">
        <v>1</v>
      </c>
      <c r="Q26" s="416"/>
      <c r="R26" s="416"/>
      <c r="S26" s="416"/>
      <c r="T26" s="416"/>
      <c r="U26" s="416"/>
      <c r="V26" s="416"/>
      <c r="W26" s="371"/>
    </row>
    <row r="27" spans="1:23" s="128" customFormat="1" ht="15">
      <c r="A27" s="415"/>
      <c r="B27" s="231" t="s">
        <v>0</v>
      </c>
      <c r="C27" s="232"/>
      <c r="D27" s="232">
        <v>28892.72</v>
      </c>
      <c r="E27" s="232">
        <v>12681.17</v>
      </c>
      <c r="F27" s="232">
        <v>18378.52</v>
      </c>
      <c r="G27" s="232">
        <v>7087.81</v>
      </c>
      <c r="H27" s="233">
        <v>67040.22</v>
      </c>
      <c r="I27" s="415"/>
      <c r="J27" s="432"/>
      <c r="K27" s="119"/>
      <c r="L27" s="407"/>
      <c r="M27" s="407"/>
      <c r="N27" s="407"/>
      <c r="O27" s="407"/>
      <c r="P27" s="433"/>
      <c r="Q27" s="416"/>
      <c r="R27" s="408"/>
      <c r="S27" s="408"/>
      <c r="T27" s="408"/>
      <c r="U27" s="408"/>
      <c r="V27" s="409"/>
      <c r="W27" s="369"/>
    </row>
    <row r="28" spans="1:23" s="140" customFormat="1" ht="12.75">
      <c r="A28" s="438"/>
      <c r="B28" s="443" t="s">
        <v>112</v>
      </c>
      <c r="C28" s="444"/>
      <c r="D28" s="444"/>
      <c r="E28" s="444"/>
      <c r="F28" s="444"/>
      <c r="G28" s="108" t="s">
        <v>85</v>
      </c>
      <c r="H28" s="109"/>
      <c r="I28" s="438"/>
      <c r="J28" s="443" t="s">
        <v>112</v>
      </c>
      <c r="K28" s="444"/>
      <c r="L28" s="441"/>
      <c r="M28" s="441"/>
      <c r="N28" s="441"/>
      <c r="O28" s="441"/>
      <c r="P28" s="96" t="s">
        <v>86</v>
      </c>
      <c r="Q28" s="442"/>
      <c r="R28" s="442"/>
      <c r="S28" s="442"/>
      <c r="T28" s="442"/>
      <c r="U28" s="442"/>
      <c r="V28" s="442"/>
      <c r="W28" s="358"/>
    </row>
    <row r="29" spans="1:23" s="128" customFormat="1" ht="15">
      <c r="A29" s="415"/>
      <c r="B29" s="416"/>
      <c r="C29" s="416"/>
      <c r="D29" s="416"/>
      <c r="E29" s="416"/>
      <c r="F29" s="416"/>
      <c r="G29" s="416"/>
      <c r="H29" s="416"/>
      <c r="I29" s="415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369"/>
    </row>
    <row r="30" spans="1:23" s="134" customFormat="1" ht="15.75" customHeight="1">
      <c r="A30" s="419"/>
      <c r="B30" s="103" t="s">
        <v>48</v>
      </c>
      <c r="C30" s="103"/>
      <c r="D30" s="103"/>
      <c r="E30" s="103"/>
      <c r="F30" s="103"/>
      <c r="G30" s="103"/>
      <c r="H30" s="81"/>
      <c r="I30" s="419"/>
      <c r="J30" s="103" t="s">
        <v>73</v>
      </c>
      <c r="K30" s="103"/>
      <c r="L30" s="103"/>
      <c r="M30" s="103"/>
      <c r="N30" s="103"/>
      <c r="O30" s="103"/>
      <c r="P30" s="81"/>
      <c r="Q30" s="420"/>
      <c r="R30" s="420"/>
      <c r="S30" s="420"/>
      <c r="T30" s="420"/>
      <c r="U30" s="420"/>
      <c r="V30" s="420"/>
      <c r="W30" s="421"/>
    </row>
    <row r="31" spans="1:23" s="128" customFormat="1" ht="15">
      <c r="A31" s="415"/>
      <c r="B31" s="410"/>
      <c r="C31" s="410"/>
      <c r="D31" s="411"/>
      <c r="E31" s="411"/>
      <c r="F31" s="411"/>
      <c r="G31" s="411"/>
      <c r="H31" s="411"/>
      <c r="I31" s="415"/>
      <c r="J31" s="410"/>
      <c r="K31" s="410"/>
      <c r="L31" s="411"/>
      <c r="M31" s="411"/>
      <c r="N31" s="411"/>
      <c r="O31" s="411"/>
      <c r="P31" s="411"/>
      <c r="Q31" s="416"/>
      <c r="R31" s="416"/>
      <c r="S31" s="416"/>
      <c r="T31" s="416"/>
      <c r="U31" s="416"/>
      <c r="V31" s="416"/>
      <c r="W31" s="369"/>
    </row>
    <row r="32" spans="1:23" s="128" customFormat="1" ht="15">
      <c r="A32" s="415"/>
      <c r="B32" s="422"/>
      <c r="C32" s="423"/>
      <c r="D32" s="434" t="s">
        <v>46</v>
      </c>
      <c r="E32" s="435"/>
      <c r="F32" s="435"/>
      <c r="G32" s="426"/>
      <c r="H32" s="427" t="s">
        <v>50</v>
      </c>
      <c r="I32" s="415"/>
      <c r="J32" s="422"/>
      <c r="K32" s="423"/>
      <c r="L32" s="424" t="s">
        <v>118</v>
      </c>
      <c r="M32" s="424"/>
      <c r="N32" s="424"/>
      <c r="O32" s="425"/>
      <c r="P32" s="427" t="s">
        <v>50</v>
      </c>
      <c r="Q32" s="416"/>
      <c r="R32" s="416"/>
      <c r="S32" s="416"/>
      <c r="T32" s="416"/>
      <c r="U32" s="416"/>
      <c r="V32" s="416"/>
      <c r="W32" s="369"/>
    </row>
    <row r="33" spans="1:23" s="128" customFormat="1" ht="45">
      <c r="A33" s="415"/>
      <c r="B33" s="428" t="s">
        <v>51</v>
      </c>
      <c r="C33" s="403"/>
      <c r="D33" s="404" t="s">
        <v>42</v>
      </c>
      <c r="E33" s="404" t="s">
        <v>43</v>
      </c>
      <c r="F33" s="404" t="s">
        <v>44</v>
      </c>
      <c r="G33" s="404" t="s">
        <v>45</v>
      </c>
      <c r="H33" s="429"/>
      <c r="I33" s="415"/>
      <c r="J33" s="428" t="s">
        <v>51</v>
      </c>
      <c r="K33" s="403"/>
      <c r="L33" s="404" t="s">
        <v>42</v>
      </c>
      <c r="M33" s="404" t="s">
        <v>43</v>
      </c>
      <c r="N33" s="404" t="s">
        <v>44</v>
      </c>
      <c r="O33" s="404" t="s">
        <v>45</v>
      </c>
      <c r="P33" s="429"/>
      <c r="Q33" s="416"/>
      <c r="R33" s="416"/>
      <c r="S33" s="416"/>
      <c r="T33" s="416"/>
      <c r="U33" s="416"/>
      <c r="V33" s="416"/>
      <c r="W33" s="369"/>
    </row>
    <row r="34" spans="1:23" s="128" customFormat="1" ht="15">
      <c r="A34" s="415"/>
      <c r="B34" s="88" t="s">
        <v>52</v>
      </c>
      <c r="C34" s="89"/>
      <c r="D34" s="412">
        <f aca="true" t="shared" si="3" ref="D34:H43">D7/D$27</f>
        <v>67883.96345471528</v>
      </c>
      <c r="E34" s="412">
        <f t="shared" si="3"/>
        <v>27307.195853393554</v>
      </c>
      <c r="F34" s="412">
        <f t="shared" si="3"/>
        <v>11266.094611127564</v>
      </c>
      <c r="G34" s="412">
        <f t="shared" si="3"/>
        <v>83133.53250472592</v>
      </c>
      <c r="H34" s="436">
        <f t="shared" si="3"/>
        <v>46299.49558015056</v>
      </c>
      <c r="I34" s="415"/>
      <c r="J34" s="88" t="s">
        <v>52</v>
      </c>
      <c r="K34" s="89"/>
      <c r="L34" s="413">
        <f>D34/12</f>
        <v>5656.996954559607</v>
      </c>
      <c r="M34" s="413">
        <f>E34/12</f>
        <v>2275.599654449463</v>
      </c>
      <c r="N34" s="413">
        <f>F34/12</f>
        <v>938.8412175939637</v>
      </c>
      <c r="O34" s="413">
        <f>G34/12</f>
        <v>6927.794375393827</v>
      </c>
      <c r="P34" s="437">
        <f>H34/12</f>
        <v>3858.2912983458796</v>
      </c>
      <c r="Q34" s="416"/>
      <c r="R34" s="416"/>
      <c r="S34" s="416"/>
      <c r="T34" s="416"/>
      <c r="U34" s="416"/>
      <c r="V34" s="416"/>
      <c r="W34" s="369"/>
    </row>
    <row r="35" spans="1:23" s="128" customFormat="1" ht="15">
      <c r="A35" s="415"/>
      <c r="B35" s="88"/>
      <c r="C35" s="89" t="s">
        <v>79</v>
      </c>
      <c r="D35" s="412">
        <f t="shared" si="3"/>
        <v>21423.11788229007</v>
      </c>
      <c r="E35" s="412">
        <f t="shared" si="3"/>
        <v>12381.450163904432</v>
      </c>
      <c r="F35" s="412">
        <f t="shared" si="3"/>
        <v>5990.308952671769</v>
      </c>
      <c r="G35" s="412">
        <f t="shared" si="3"/>
        <v>25555.336620197213</v>
      </c>
      <c r="H35" s="436">
        <f t="shared" si="3"/>
        <v>15918.918586750719</v>
      </c>
      <c r="I35" s="415"/>
      <c r="J35" s="88"/>
      <c r="K35" s="89" t="s">
        <v>79</v>
      </c>
      <c r="L35" s="413">
        <f aca="true" t="shared" si="4" ref="L35:L53">D35/12</f>
        <v>1785.2598235241724</v>
      </c>
      <c r="M35" s="413">
        <f aca="true" t="shared" si="5" ref="M35:M53">E35/12</f>
        <v>1031.7875136587027</v>
      </c>
      <c r="N35" s="413">
        <f aca="true" t="shared" si="6" ref="N35:N53">F35/12</f>
        <v>499.19241272264736</v>
      </c>
      <c r="O35" s="413">
        <f aca="true" t="shared" si="7" ref="O35:O53">G35/12</f>
        <v>2129.6113850164343</v>
      </c>
      <c r="P35" s="437">
        <f aca="true" t="shared" si="8" ref="P35:P53">H35/12</f>
        <v>1326.5765488958932</v>
      </c>
      <c r="Q35" s="416"/>
      <c r="R35" s="416"/>
      <c r="S35" s="416"/>
      <c r="T35" s="416"/>
      <c r="U35" s="416"/>
      <c r="V35" s="416"/>
      <c r="W35" s="369"/>
    </row>
    <row r="36" spans="1:23" s="128" customFormat="1" ht="15">
      <c r="A36" s="415"/>
      <c r="B36" s="88"/>
      <c r="C36" s="89" t="s">
        <v>53</v>
      </c>
      <c r="D36" s="412">
        <f t="shared" si="3"/>
        <v>4962.49713311371</v>
      </c>
      <c r="E36" s="412">
        <f t="shared" si="3"/>
        <v>4282.717909703916</v>
      </c>
      <c r="F36" s="412">
        <f t="shared" si="3"/>
        <v>307.21667837546994</v>
      </c>
      <c r="G36" s="412">
        <f t="shared" si="3"/>
        <v>12547.180808619709</v>
      </c>
      <c r="H36" s="436">
        <f t="shared" si="3"/>
        <v>4359.593920155053</v>
      </c>
      <c r="I36" s="415"/>
      <c r="J36" s="88"/>
      <c r="K36" s="89" t="s">
        <v>53</v>
      </c>
      <c r="L36" s="413">
        <f t="shared" si="4"/>
        <v>413.5414277594759</v>
      </c>
      <c r="M36" s="413">
        <f t="shared" si="5"/>
        <v>356.893159141993</v>
      </c>
      <c r="N36" s="413">
        <f t="shared" si="6"/>
        <v>25.601389864622494</v>
      </c>
      <c r="O36" s="413">
        <f t="shared" si="7"/>
        <v>1045.598400718309</v>
      </c>
      <c r="P36" s="437">
        <f t="shared" si="8"/>
        <v>363.2994933462544</v>
      </c>
      <c r="Q36" s="416"/>
      <c r="R36" s="416"/>
      <c r="S36" s="416"/>
      <c r="T36" s="416"/>
      <c r="U36" s="416"/>
      <c r="V36" s="416"/>
      <c r="W36" s="369"/>
    </row>
    <row r="37" spans="1:23" s="128" customFormat="1" ht="15">
      <c r="A37" s="415"/>
      <c r="B37" s="88"/>
      <c r="C37" s="89" t="s">
        <v>64</v>
      </c>
      <c r="D37" s="412">
        <f t="shared" si="3"/>
        <v>12485.88260591991</v>
      </c>
      <c r="E37" s="412">
        <f t="shared" si="3"/>
        <v>4666.075436200738</v>
      </c>
      <c r="F37" s="412">
        <f t="shared" si="3"/>
        <v>840.6509036869439</v>
      </c>
      <c r="G37" s="412">
        <f t="shared" si="3"/>
        <v>19581.324744778107</v>
      </c>
      <c r="H37" s="436">
        <f t="shared" si="3"/>
        <v>8564.42646982236</v>
      </c>
      <c r="I37" s="415"/>
      <c r="J37" s="88"/>
      <c r="K37" s="89" t="s">
        <v>64</v>
      </c>
      <c r="L37" s="413">
        <f t="shared" si="4"/>
        <v>1040.4902171599924</v>
      </c>
      <c r="M37" s="413">
        <f t="shared" si="5"/>
        <v>388.83961968339486</v>
      </c>
      <c r="N37" s="413">
        <f t="shared" si="6"/>
        <v>70.054241973912</v>
      </c>
      <c r="O37" s="413">
        <f t="shared" si="7"/>
        <v>1631.7770620648423</v>
      </c>
      <c r="P37" s="437">
        <f t="shared" si="8"/>
        <v>713.7022058185299</v>
      </c>
      <c r="Q37" s="416"/>
      <c r="R37" s="416"/>
      <c r="S37" s="416"/>
      <c r="T37" s="416"/>
      <c r="U37" s="416"/>
      <c r="V37" s="416"/>
      <c r="W37" s="369"/>
    </row>
    <row r="38" spans="1:23" s="128" customFormat="1" ht="15">
      <c r="A38" s="415"/>
      <c r="B38" s="88"/>
      <c r="C38" s="89" t="s">
        <v>82</v>
      </c>
      <c r="D38" s="412">
        <f t="shared" si="3"/>
        <v>3880.145286845368</v>
      </c>
      <c r="E38" s="412">
        <f t="shared" si="3"/>
        <v>2345.913112005551</v>
      </c>
      <c r="F38" s="412">
        <f t="shared" si="3"/>
        <v>957.6023803875394</v>
      </c>
      <c r="G38" s="412">
        <f t="shared" si="3"/>
        <v>9960.91996732015</v>
      </c>
      <c r="H38" s="436">
        <f t="shared" si="3"/>
        <v>3431.630996501589</v>
      </c>
      <c r="I38" s="415"/>
      <c r="J38" s="88"/>
      <c r="K38" s="89" t="s">
        <v>82</v>
      </c>
      <c r="L38" s="413">
        <f t="shared" si="4"/>
        <v>323.34544057044735</v>
      </c>
      <c r="M38" s="413">
        <f t="shared" si="5"/>
        <v>195.4927593337959</v>
      </c>
      <c r="N38" s="413">
        <f t="shared" si="6"/>
        <v>79.80019836562828</v>
      </c>
      <c r="O38" s="413">
        <f t="shared" si="7"/>
        <v>830.0766639433458</v>
      </c>
      <c r="P38" s="437">
        <f t="shared" si="8"/>
        <v>285.9692497084657</v>
      </c>
      <c r="Q38" s="416"/>
      <c r="R38" s="416"/>
      <c r="S38" s="416"/>
      <c r="T38" s="416"/>
      <c r="U38" s="416"/>
      <c r="V38" s="416"/>
      <c r="W38" s="369"/>
    </row>
    <row r="39" spans="1:23" s="128" customFormat="1" ht="15">
      <c r="A39" s="415"/>
      <c r="B39" s="88" t="s">
        <v>54</v>
      </c>
      <c r="C39" s="92"/>
      <c r="D39" s="412">
        <f t="shared" si="3"/>
        <v>101281.57726877506</v>
      </c>
      <c r="E39" s="412">
        <f t="shared" si="3"/>
        <v>50956.50687718974</v>
      </c>
      <c r="F39" s="412">
        <f t="shared" si="3"/>
        <v>26378.68653229906</v>
      </c>
      <c r="G39" s="412">
        <f t="shared" si="3"/>
        <v>214900.4309767909</v>
      </c>
      <c r="H39" s="436">
        <f t="shared" si="3"/>
        <v>83240.52369145108</v>
      </c>
      <c r="I39" s="415"/>
      <c r="J39" s="88" t="s">
        <v>54</v>
      </c>
      <c r="K39" s="92"/>
      <c r="L39" s="413">
        <f t="shared" si="4"/>
        <v>8440.131439064588</v>
      </c>
      <c r="M39" s="413">
        <f t="shared" si="5"/>
        <v>4246.375573099145</v>
      </c>
      <c r="N39" s="413">
        <f t="shared" si="6"/>
        <v>2198.2238776915883</v>
      </c>
      <c r="O39" s="413">
        <f t="shared" si="7"/>
        <v>17908.36924806591</v>
      </c>
      <c r="P39" s="437">
        <f t="shared" si="8"/>
        <v>6936.710307620923</v>
      </c>
      <c r="Q39" s="416"/>
      <c r="R39" s="416"/>
      <c r="S39" s="416"/>
      <c r="T39" s="416"/>
      <c r="U39" s="416"/>
      <c r="V39" s="416"/>
      <c r="W39" s="369"/>
    </row>
    <row r="40" spans="1:23" s="128" customFormat="1" ht="15">
      <c r="A40" s="415"/>
      <c r="B40" s="88"/>
      <c r="C40" s="89" t="s">
        <v>84</v>
      </c>
      <c r="D40" s="412">
        <f t="shared" si="3"/>
        <v>19474.872926776312</v>
      </c>
      <c r="E40" s="412">
        <f t="shared" si="3"/>
        <v>1858.8496397189128</v>
      </c>
      <c r="F40" s="412">
        <f t="shared" si="3"/>
        <v>935.5780655507472</v>
      </c>
      <c r="G40" s="412">
        <f t="shared" si="3"/>
        <v>37181.52892456001</v>
      </c>
      <c r="H40" s="436">
        <f t="shared" si="3"/>
        <v>12932.305286449153</v>
      </c>
      <c r="I40" s="415"/>
      <c r="J40" s="88"/>
      <c r="K40" s="89" t="s">
        <v>84</v>
      </c>
      <c r="L40" s="413">
        <f t="shared" si="4"/>
        <v>1622.9060772313594</v>
      </c>
      <c r="M40" s="413">
        <f t="shared" si="5"/>
        <v>154.90413664324274</v>
      </c>
      <c r="N40" s="413">
        <f t="shared" si="6"/>
        <v>77.9648387958956</v>
      </c>
      <c r="O40" s="413">
        <f t="shared" si="7"/>
        <v>3098.460743713334</v>
      </c>
      <c r="P40" s="437">
        <f t="shared" si="8"/>
        <v>1077.6921072040961</v>
      </c>
      <c r="Q40" s="416"/>
      <c r="R40" s="416"/>
      <c r="S40" s="416"/>
      <c r="T40" s="416"/>
      <c r="U40" s="416"/>
      <c r="V40" s="416"/>
      <c r="W40" s="369"/>
    </row>
    <row r="41" spans="1:23" s="128" customFormat="1" ht="15">
      <c r="A41" s="415"/>
      <c r="B41" s="88"/>
      <c r="C41" s="89" t="s">
        <v>55</v>
      </c>
      <c r="D41" s="412">
        <f t="shared" si="3"/>
        <v>23031.81116104433</v>
      </c>
      <c r="E41" s="412">
        <f t="shared" si="3"/>
        <v>22438.52199701267</v>
      </c>
      <c r="F41" s="412">
        <f t="shared" si="3"/>
        <v>14562.702581289766</v>
      </c>
      <c r="G41" s="412">
        <f t="shared" si="3"/>
        <v>145537.3580802815</v>
      </c>
      <c r="H41" s="436">
        <f t="shared" si="3"/>
        <v>29618.709978193474</v>
      </c>
      <c r="I41" s="415"/>
      <c r="J41" s="88"/>
      <c r="K41" s="89" t="s">
        <v>55</v>
      </c>
      <c r="L41" s="413">
        <f t="shared" si="4"/>
        <v>1919.3175967536943</v>
      </c>
      <c r="M41" s="413">
        <f t="shared" si="5"/>
        <v>1869.8768330843893</v>
      </c>
      <c r="N41" s="413">
        <f t="shared" si="6"/>
        <v>1213.5585484408139</v>
      </c>
      <c r="O41" s="413">
        <f t="shared" si="7"/>
        <v>12128.11317335679</v>
      </c>
      <c r="P41" s="437">
        <f t="shared" si="8"/>
        <v>2468.225831516123</v>
      </c>
      <c r="Q41" s="416"/>
      <c r="R41" s="416"/>
      <c r="S41" s="416"/>
      <c r="T41" s="416"/>
      <c r="U41" s="416"/>
      <c r="V41" s="416"/>
      <c r="W41" s="369"/>
    </row>
    <row r="42" spans="1:23" s="128" customFormat="1" ht="15">
      <c r="A42" s="415"/>
      <c r="B42" s="88"/>
      <c r="C42" s="89" t="s">
        <v>56</v>
      </c>
      <c r="D42" s="412">
        <f t="shared" si="3"/>
        <v>36651.68096005546</v>
      </c>
      <c r="E42" s="412">
        <f t="shared" si="3"/>
        <v>19986.922078942356</v>
      </c>
      <c r="F42" s="412">
        <f t="shared" si="3"/>
        <v>7085.460470653085</v>
      </c>
      <c r="G42" s="412">
        <f t="shared" si="3"/>
        <v>45705.46095051122</v>
      </c>
      <c r="H42" s="436">
        <f t="shared" si="3"/>
        <v>26351.289007058527</v>
      </c>
      <c r="I42" s="415"/>
      <c r="J42" s="88"/>
      <c r="K42" s="89" t="s">
        <v>56</v>
      </c>
      <c r="L42" s="413">
        <f t="shared" si="4"/>
        <v>3054.3067466712887</v>
      </c>
      <c r="M42" s="413">
        <f t="shared" si="5"/>
        <v>1665.576839911863</v>
      </c>
      <c r="N42" s="413">
        <f t="shared" si="6"/>
        <v>590.4550392210905</v>
      </c>
      <c r="O42" s="413">
        <f t="shared" si="7"/>
        <v>3808.7884125426012</v>
      </c>
      <c r="P42" s="437">
        <f t="shared" si="8"/>
        <v>2195.9407505882104</v>
      </c>
      <c r="Q42" s="416"/>
      <c r="R42" s="416"/>
      <c r="S42" s="416"/>
      <c r="T42" s="416"/>
      <c r="U42" s="416"/>
      <c r="V42" s="416"/>
      <c r="W42" s="369"/>
    </row>
    <row r="43" spans="1:23" s="128" customFormat="1" ht="15">
      <c r="A43" s="415"/>
      <c r="B43" s="88"/>
      <c r="C43" s="89" t="s">
        <v>57</v>
      </c>
      <c r="D43" s="412">
        <f t="shared" si="3"/>
        <v>21875.47157661696</v>
      </c>
      <c r="E43" s="412">
        <f t="shared" si="3"/>
        <v>6553.288745010319</v>
      </c>
      <c r="F43" s="412">
        <f t="shared" si="3"/>
        <v>3745.090984975745</v>
      </c>
      <c r="G43" s="412">
        <f t="shared" si="3"/>
        <v>21131.84991684436</v>
      </c>
      <c r="H43" s="436">
        <f t="shared" si="3"/>
        <v>13928.250988645621</v>
      </c>
      <c r="I43" s="415"/>
      <c r="J43" s="88"/>
      <c r="K43" s="89" t="s">
        <v>57</v>
      </c>
      <c r="L43" s="413">
        <f t="shared" si="4"/>
        <v>1822.9559647180802</v>
      </c>
      <c r="M43" s="413">
        <f t="shared" si="5"/>
        <v>546.1073954175266</v>
      </c>
      <c r="N43" s="413">
        <f t="shared" si="6"/>
        <v>312.0909154146454</v>
      </c>
      <c r="O43" s="413">
        <f t="shared" si="7"/>
        <v>1760.9874930703634</v>
      </c>
      <c r="P43" s="437">
        <f t="shared" si="8"/>
        <v>1160.687582387135</v>
      </c>
      <c r="Q43" s="416"/>
      <c r="R43" s="416"/>
      <c r="S43" s="416"/>
      <c r="T43" s="416"/>
      <c r="U43" s="416"/>
      <c r="V43" s="416"/>
      <c r="W43" s="369"/>
    </row>
    <row r="44" spans="1:23" s="128" customFormat="1" ht="15">
      <c r="A44" s="415"/>
      <c r="B44" s="88" t="s">
        <v>58</v>
      </c>
      <c r="C44" s="92"/>
      <c r="D44" s="412">
        <f aca="true" t="shared" si="9" ref="D44:H52">D17/D$27</f>
        <v>37351.41189411297</v>
      </c>
      <c r="E44" s="412">
        <f t="shared" si="9"/>
        <v>17993.839565147166</v>
      </c>
      <c r="F44" s="412">
        <f t="shared" si="9"/>
        <v>6123.018332160775</v>
      </c>
      <c r="G44" s="412">
        <f t="shared" si="9"/>
        <v>32461.04015499299</v>
      </c>
      <c r="H44" s="436">
        <f t="shared" si="9"/>
        <v>24611.74088985056</v>
      </c>
      <c r="I44" s="415"/>
      <c r="J44" s="88" t="s">
        <v>58</v>
      </c>
      <c r="K44" s="92"/>
      <c r="L44" s="413">
        <f t="shared" si="4"/>
        <v>3112.6176578427476</v>
      </c>
      <c r="M44" s="413">
        <f t="shared" si="5"/>
        <v>1499.4866304289305</v>
      </c>
      <c r="N44" s="413">
        <f t="shared" si="6"/>
        <v>510.25152768006456</v>
      </c>
      <c r="O44" s="413">
        <f t="shared" si="7"/>
        <v>2705.086679582749</v>
      </c>
      <c r="P44" s="437">
        <f t="shared" si="8"/>
        <v>2050.9784074875465</v>
      </c>
      <c r="Q44" s="416"/>
      <c r="R44" s="416"/>
      <c r="S44" s="416"/>
      <c r="T44" s="416"/>
      <c r="U44" s="416"/>
      <c r="V44" s="416"/>
      <c r="W44" s="369"/>
    </row>
    <row r="45" spans="1:23" s="128" customFormat="1" ht="15">
      <c r="A45" s="415"/>
      <c r="B45" s="88"/>
      <c r="C45" s="89" t="s">
        <v>59</v>
      </c>
      <c r="D45" s="412">
        <f t="shared" si="9"/>
        <v>4789.433281958226</v>
      </c>
      <c r="E45" s="412">
        <f t="shared" si="9"/>
        <v>7014.20113446551</v>
      </c>
      <c r="F45" s="412">
        <f t="shared" si="9"/>
        <v>1858.0473056784297</v>
      </c>
      <c r="G45" s="412">
        <f t="shared" si="9"/>
        <v>8769.981144441756</v>
      </c>
      <c r="H45" s="436">
        <f t="shared" si="9"/>
        <v>4827.492382906752</v>
      </c>
      <c r="I45" s="415"/>
      <c r="J45" s="88"/>
      <c r="K45" s="89" t="s">
        <v>59</v>
      </c>
      <c r="L45" s="413">
        <f t="shared" si="4"/>
        <v>399.1194401631855</v>
      </c>
      <c r="M45" s="413">
        <f t="shared" si="5"/>
        <v>584.5167612054591</v>
      </c>
      <c r="N45" s="413">
        <f t="shared" si="6"/>
        <v>154.83727547320248</v>
      </c>
      <c r="O45" s="413">
        <f t="shared" si="7"/>
        <v>730.831762036813</v>
      </c>
      <c r="P45" s="437">
        <f t="shared" si="8"/>
        <v>402.291031908896</v>
      </c>
      <c r="Q45" s="416"/>
      <c r="R45" s="416"/>
      <c r="S45" s="416"/>
      <c r="T45" s="416"/>
      <c r="U45" s="416"/>
      <c r="V45" s="416"/>
      <c r="W45" s="369"/>
    </row>
    <row r="46" spans="1:23" s="128" customFormat="1" ht="15">
      <c r="A46" s="415"/>
      <c r="B46" s="88"/>
      <c r="C46" s="89" t="s">
        <v>63</v>
      </c>
      <c r="D46" s="412">
        <f t="shared" si="9"/>
        <v>17754.217249259375</v>
      </c>
      <c r="E46" s="412">
        <f t="shared" si="9"/>
        <v>5394.896723180905</v>
      </c>
      <c r="F46" s="412">
        <f t="shared" si="9"/>
        <v>2152.272103255788</v>
      </c>
      <c r="G46" s="412">
        <f t="shared" si="9"/>
        <v>13889.056599601485</v>
      </c>
      <c r="H46" s="436">
        <f t="shared" si="9"/>
        <v>10730.570401372064</v>
      </c>
      <c r="I46" s="415"/>
      <c r="J46" s="88"/>
      <c r="K46" s="89" t="s">
        <v>63</v>
      </c>
      <c r="L46" s="413">
        <f t="shared" si="4"/>
        <v>1479.518104104948</v>
      </c>
      <c r="M46" s="413">
        <f t="shared" si="5"/>
        <v>449.5747269317421</v>
      </c>
      <c r="N46" s="413">
        <f t="shared" si="6"/>
        <v>179.356008604649</v>
      </c>
      <c r="O46" s="413">
        <f t="shared" si="7"/>
        <v>1157.4213833001238</v>
      </c>
      <c r="P46" s="437">
        <f t="shared" si="8"/>
        <v>894.2142001143387</v>
      </c>
      <c r="Q46" s="416"/>
      <c r="R46" s="416"/>
      <c r="S46" s="416"/>
      <c r="T46" s="416"/>
      <c r="U46" s="416"/>
      <c r="V46" s="416"/>
      <c r="W46" s="369"/>
    </row>
    <row r="47" spans="1:23" s="128" customFormat="1" ht="15">
      <c r="A47" s="415"/>
      <c r="B47" s="88"/>
      <c r="C47" s="89" t="s">
        <v>60</v>
      </c>
      <c r="D47" s="412">
        <f t="shared" si="9"/>
        <v>5557.547835909628</v>
      </c>
      <c r="E47" s="412">
        <f t="shared" si="9"/>
        <v>1236.3010925411459</v>
      </c>
      <c r="F47" s="412">
        <f t="shared" si="9"/>
        <v>524.9036462566082</v>
      </c>
      <c r="G47" s="412">
        <f t="shared" si="9"/>
        <v>2742.6599670531036</v>
      </c>
      <c r="H47" s="436">
        <f t="shared" si="9"/>
        <v>3062.8900492438943</v>
      </c>
      <c r="I47" s="415"/>
      <c r="J47" s="88"/>
      <c r="K47" s="89" t="s">
        <v>60</v>
      </c>
      <c r="L47" s="413">
        <f t="shared" si="4"/>
        <v>463.1289863258023</v>
      </c>
      <c r="M47" s="413">
        <f t="shared" si="5"/>
        <v>103.0250910450955</v>
      </c>
      <c r="N47" s="413">
        <f t="shared" si="6"/>
        <v>43.74197052138402</v>
      </c>
      <c r="O47" s="413">
        <f t="shared" si="7"/>
        <v>228.5549972544253</v>
      </c>
      <c r="P47" s="437">
        <f t="shared" si="8"/>
        <v>255.2408374369912</v>
      </c>
      <c r="Q47" s="416"/>
      <c r="R47" s="416"/>
      <c r="S47" s="416"/>
      <c r="T47" s="416"/>
      <c r="U47" s="416"/>
      <c r="V47" s="416"/>
      <c r="W47" s="369"/>
    </row>
    <row r="48" spans="1:23" s="128" customFormat="1" ht="15">
      <c r="A48" s="415"/>
      <c r="B48" s="88"/>
      <c r="C48" s="89" t="s">
        <v>61</v>
      </c>
      <c r="D48" s="412">
        <f t="shared" si="9"/>
        <v>1082.442744783855</v>
      </c>
      <c r="E48" s="412">
        <f t="shared" si="9"/>
        <v>341.5810071575189</v>
      </c>
      <c r="F48" s="412">
        <f t="shared" si="9"/>
        <v>302.67702959565224</v>
      </c>
      <c r="G48" s="412">
        <f t="shared" si="9"/>
        <v>1288.9000266957332</v>
      </c>
      <c r="H48" s="436">
        <f t="shared" si="9"/>
        <v>750.3644275300063</v>
      </c>
      <c r="I48" s="415"/>
      <c r="J48" s="88"/>
      <c r="K48" s="89" t="s">
        <v>61</v>
      </c>
      <c r="L48" s="413">
        <f t="shared" si="4"/>
        <v>90.20356206532125</v>
      </c>
      <c r="M48" s="413">
        <f t="shared" si="5"/>
        <v>28.46508392979324</v>
      </c>
      <c r="N48" s="413">
        <f t="shared" si="6"/>
        <v>25.223085799637687</v>
      </c>
      <c r="O48" s="413">
        <f t="shared" si="7"/>
        <v>107.40833555797776</v>
      </c>
      <c r="P48" s="437">
        <f t="shared" si="8"/>
        <v>62.53036896083386</v>
      </c>
      <c r="Q48" s="416"/>
      <c r="R48" s="416"/>
      <c r="S48" s="416"/>
      <c r="T48" s="416"/>
      <c r="U48" s="416"/>
      <c r="V48" s="416"/>
      <c r="W48" s="369"/>
    </row>
    <row r="49" spans="1:23" s="128" customFormat="1" ht="15">
      <c r="A49" s="415"/>
      <c r="B49" s="88"/>
      <c r="C49" s="89" t="s">
        <v>76</v>
      </c>
      <c r="D49" s="412">
        <f t="shared" si="9"/>
        <v>3620.616198879368</v>
      </c>
      <c r="E49" s="412">
        <f t="shared" si="9"/>
        <v>1230.155082011923</v>
      </c>
      <c r="F49" s="412">
        <f t="shared" si="9"/>
        <v>364.7940928944691</v>
      </c>
      <c r="G49" s="412">
        <f t="shared" si="9"/>
        <v>3304.7307213088384</v>
      </c>
      <c r="H49" s="436">
        <f t="shared" si="9"/>
        <v>2242.4886846878767</v>
      </c>
      <c r="I49" s="415"/>
      <c r="J49" s="88"/>
      <c r="K49" s="89" t="s">
        <v>76</v>
      </c>
      <c r="L49" s="413">
        <f t="shared" si="4"/>
        <v>301.71801657328064</v>
      </c>
      <c r="M49" s="413">
        <f t="shared" si="5"/>
        <v>102.51292350099358</v>
      </c>
      <c r="N49" s="413">
        <f t="shared" si="6"/>
        <v>30.399507741205756</v>
      </c>
      <c r="O49" s="413">
        <f t="shared" si="7"/>
        <v>275.3942267757365</v>
      </c>
      <c r="P49" s="437">
        <f t="shared" si="8"/>
        <v>186.87405705732306</v>
      </c>
      <c r="Q49" s="416"/>
      <c r="R49" s="416"/>
      <c r="S49" s="416"/>
      <c r="T49" s="416"/>
      <c r="U49" s="416"/>
      <c r="V49" s="416"/>
      <c r="W49" s="369"/>
    </row>
    <row r="50" spans="1:23" s="128" customFormat="1" ht="15">
      <c r="A50" s="415"/>
      <c r="B50" s="88" t="s">
        <v>62</v>
      </c>
      <c r="C50" s="92"/>
      <c r="D50" s="412">
        <f t="shared" si="9"/>
        <v>87627.13167371356</v>
      </c>
      <c r="E50" s="412">
        <f t="shared" si="9"/>
        <v>23494.156537150862</v>
      </c>
      <c r="F50" s="412">
        <f t="shared" si="9"/>
        <v>8833.015054894828</v>
      </c>
      <c r="G50" s="412">
        <f t="shared" si="9"/>
        <v>55137.18841891707</v>
      </c>
      <c r="H50" s="436">
        <f t="shared" si="9"/>
        <v>50460.14515167357</v>
      </c>
      <c r="I50" s="415"/>
      <c r="J50" s="88" t="s">
        <v>62</v>
      </c>
      <c r="K50" s="92"/>
      <c r="L50" s="413">
        <f t="shared" si="4"/>
        <v>7302.260972809464</v>
      </c>
      <c r="M50" s="413">
        <f t="shared" si="5"/>
        <v>1957.8463780959053</v>
      </c>
      <c r="N50" s="413">
        <f t="shared" si="6"/>
        <v>736.0845879079023</v>
      </c>
      <c r="O50" s="413">
        <f t="shared" si="7"/>
        <v>4594.7657015764225</v>
      </c>
      <c r="P50" s="437">
        <f t="shared" si="8"/>
        <v>4205.012095972797</v>
      </c>
      <c r="Q50" s="416"/>
      <c r="R50" s="416"/>
      <c r="S50" s="416"/>
      <c r="T50" s="416"/>
      <c r="U50" s="416"/>
      <c r="V50" s="416"/>
      <c r="W50" s="369"/>
    </row>
    <row r="51" spans="1:23" s="128" customFormat="1" ht="15">
      <c r="A51" s="415"/>
      <c r="B51" s="88"/>
      <c r="C51" s="89" t="s">
        <v>75</v>
      </c>
      <c r="D51" s="412">
        <f t="shared" si="9"/>
        <v>4857.3232583526715</v>
      </c>
      <c r="E51" s="412">
        <f t="shared" si="9"/>
        <v>1503.6302238420087</v>
      </c>
      <c r="F51" s="412">
        <f t="shared" si="9"/>
        <v>469.59928662062333</v>
      </c>
      <c r="G51" s="412">
        <f t="shared" si="9"/>
        <v>1834.25109412196</v>
      </c>
      <c r="H51" s="436">
        <f t="shared" si="9"/>
        <v>2700.47494574632</v>
      </c>
      <c r="I51" s="415"/>
      <c r="J51" s="88"/>
      <c r="K51" s="89" t="s">
        <v>75</v>
      </c>
      <c r="L51" s="413">
        <f t="shared" si="4"/>
        <v>404.77693819605594</v>
      </c>
      <c r="M51" s="413">
        <f t="shared" si="5"/>
        <v>125.30251865350073</v>
      </c>
      <c r="N51" s="413">
        <f t="shared" si="6"/>
        <v>39.13327388505194</v>
      </c>
      <c r="O51" s="413">
        <f t="shared" si="7"/>
        <v>152.85425784349667</v>
      </c>
      <c r="P51" s="437">
        <f t="shared" si="8"/>
        <v>225.03957881219333</v>
      </c>
      <c r="Q51" s="416"/>
      <c r="R51" s="416"/>
      <c r="S51" s="416"/>
      <c r="T51" s="416"/>
      <c r="U51" s="416"/>
      <c r="V51" s="416"/>
      <c r="W51" s="369"/>
    </row>
    <row r="52" spans="1:23" s="128" customFormat="1" ht="15">
      <c r="A52" s="415"/>
      <c r="B52" s="88" t="s">
        <v>66</v>
      </c>
      <c r="C52" s="89"/>
      <c r="D52" s="412">
        <f t="shared" si="9"/>
        <v>20926.64827142437</v>
      </c>
      <c r="E52" s="412">
        <f t="shared" si="9"/>
        <v>7035.622876045669</v>
      </c>
      <c r="F52" s="412">
        <f t="shared" si="9"/>
        <v>5152.4294224415</v>
      </c>
      <c r="G52" s="412">
        <f t="shared" si="9"/>
        <v>24986.869738744612</v>
      </c>
      <c r="H52" s="436">
        <f t="shared" si="9"/>
        <v>14403.94931853854</v>
      </c>
      <c r="I52" s="415"/>
      <c r="J52" s="88" t="s">
        <v>66</v>
      </c>
      <c r="K52" s="89"/>
      <c r="L52" s="413">
        <f t="shared" si="4"/>
        <v>1743.8873559520307</v>
      </c>
      <c r="M52" s="413">
        <f t="shared" si="5"/>
        <v>586.301906337139</v>
      </c>
      <c r="N52" s="413">
        <f t="shared" si="6"/>
        <v>429.36911853679163</v>
      </c>
      <c r="O52" s="413">
        <f t="shared" si="7"/>
        <v>2082.2391448953845</v>
      </c>
      <c r="P52" s="437">
        <f t="shared" si="8"/>
        <v>1200.3291098782117</v>
      </c>
      <c r="Q52" s="416"/>
      <c r="R52" s="416"/>
      <c r="S52" s="416"/>
      <c r="T52" s="416"/>
      <c r="U52" s="416"/>
      <c r="V52" s="416"/>
      <c r="W52" s="369"/>
    </row>
    <row r="53" spans="1:23" s="128" customFormat="1" ht="15">
      <c r="A53" s="415"/>
      <c r="B53" s="231" t="s">
        <v>50</v>
      </c>
      <c r="C53" s="232"/>
      <c r="D53" s="232">
        <f>D26/D27</f>
        <v>315070.7325627412</v>
      </c>
      <c r="E53" s="232">
        <f>E26/E27</f>
        <v>126787.32170892699</v>
      </c>
      <c r="F53" s="232">
        <f>F26/F27</f>
        <v>57753.24395292373</v>
      </c>
      <c r="G53" s="232">
        <f>G26/G27</f>
        <v>410619.06179417146</v>
      </c>
      <c r="H53" s="233">
        <f>H26/H27</f>
        <v>219015.8546316643</v>
      </c>
      <c r="I53" s="406"/>
      <c r="J53" s="231" t="s">
        <v>50</v>
      </c>
      <c r="K53" s="232"/>
      <c r="L53" s="232">
        <f t="shared" si="4"/>
        <v>26255.894380228434</v>
      </c>
      <c r="M53" s="232">
        <f t="shared" si="5"/>
        <v>10565.610142410582</v>
      </c>
      <c r="N53" s="232">
        <f t="shared" si="6"/>
        <v>4812.770329410311</v>
      </c>
      <c r="O53" s="232">
        <f t="shared" si="7"/>
        <v>34218.25514951429</v>
      </c>
      <c r="P53" s="233">
        <f t="shared" si="8"/>
        <v>18251.32121930536</v>
      </c>
      <c r="Q53" s="417"/>
      <c r="R53" s="417"/>
      <c r="S53" s="417"/>
      <c r="T53" s="417"/>
      <c r="U53" s="417"/>
      <c r="V53" s="417"/>
      <c r="W53" s="369"/>
    </row>
    <row r="54" spans="1:23" s="140" customFormat="1" ht="12.75">
      <c r="A54" s="438"/>
      <c r="B54" s="443" t="s">
        <v>112</v>
      </c>
      <c r="C54" s="444"/>
      <c r="D54" s="444"/>
      <c r="E54" s="444"/>
      <c r="F54" s="444"/>
      <c r="G54" s="444"/>
      <c r="H54" s="95" t="s">
        <v>87</v>
      </c>
      <c r="I54" s="445"/>
      <c r="J54" s="439" t="s">
        <v>67</v>
      </c>
      <c r="K54" s="440"/>
      <c r="L54" s="441"/>
      <c r="M54" s="441"/>
      <c r="N54" s="441"/>
      <c r="O54" s="441"/>
      <c r="P54" s="95" t="s">
        <v>87</v>
      </c>
      <c r="Q54" s="446"/>
      <c r="R54" s="446"/>
      <c r="S54" s="446"/>
      <c r="T54" s="446"/>
      <c r="U54" s="446"/>
      <c r="V54" s="446"/>
      <c r="W54" s="357"/>
    </row>
    <row r="55" spans="1:23" s="128" customFormat="1" ht="15">
      <c r="A55" s="415"/>
      <c r="B55" s="416"/>
      <c r="C55" s="416"/>
      <c r="D55" s="416"/>
      <c r="E55" s="416"/>
      <c r="F55" s="416"/>
      <c r="G55" s="416"/>
      <c r="H55" s="416"/>
      <c r="I55" s="40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371"/>
    </row>
    <row r="56" spans="1:23" s="134" customFormat="1" ht="15.75" customHeight="1">
      <c r="A56" s="419"/>
      <c r="B56" s="103" t="s">
        <v>49</v>
      </c>
      <c r="C56" s="103"/>
      <c r="D56" s="103"/>
      <c r="E56" s="103"/>
      <c r="F56" s="103"/>
      <c r="G56" s="103"/>
      <c r="H56" s="81"/>
      <c r="I56" s="419"/>
      <c r="J56" s="103" t="s">
        <v>71</v>
      </c>
      <c r="K56" s="103"/>
      <c r="L56" s="103"/>
      <c r="M56" s="103"/>
      <c r="N56" s="103"/>
      <c r="O56" s="103"/>
      <c r="P56" s="81"/>
      <c r="Q56" s="420"/>
      <c r="R56" s="420"/>
      <c r="S56" s="420"/>
      <c r="T56" s="420"/>
      <c r="U56" s="420"/>
      <c r="V56" s="420"/>
      <c r="W56" s="421"/>
    </row>
    <row r="57" spans="1:23" s="128" customFormat="1" ht="15">
      <c r="A57" s="415"/>
      <c r="B57" s="410"/>
      <c r="C57" s="410"/>
      <c r="D57" s="411"/>
      <c r="E57" s="411"/>
      <c r="F57" s="411"/>
      <c r="G57" s="411"/>
      <c r="H57" s="411"/>
      <c r="I57" s="415"/>
      <c r="J57" s="410"/>
      <c r="K57" s="410"/>
      <c r="L57" s="411"/>
      <c r="M57" s="411"/>
      <c r="N57" s="411"/>
      <c r="O57" s="411"/>
      <c r="P57" s="411"/>
      <c r="Q57" s="416"/>
      <c r="R57" s="416"/>
      <c r="S57" s="416"/>
      <c r="T57" s="416"/>
      <c r="U57" s="416"/>
      <c r="V57" s="416"/>
      <c r="W57" s="371"/>
    </row>
    <row r="58" spans="1:23" s="128" customFormat="1" ht="15">
      <c r="A58" s="415"/>
      <c r="B58" s="422"/>
      <c r="C58" s="423"/>
      <c r="D58" s="434" t="s">
        <v>46</v>
      </c>
      <c r="E58" s="435"/>
      <c r="F58" s="435"/>
      <c r="G58" s="426"/>
      <c r="H58" s="427" t="s">
        <v>50</v>
      </c>
      <c r="I58" s="415"/>
      <c r="J58" s="422"/>
      <c r="K58" s="423"/>
      <c r="L58" s="424" t="s">
        <v>118</v>
      </c>
      <c r="M58" s="424"/>
      <c r="N58" s="424"/>
      <c r="O58" s="425"/>
      <c r="P58" s="427" t="s">
        <v>50</v>
      </c>
      <c r="Q58" s="416"/>
      <c r="R58" s="416"/>
      <c r="S58" s="416"/>
      <c r="T58" s="416"/>
      <c r="U58" s="416"/>
      <c r="V58" s="416"/>
      <c r="W58" s="371"/>
    </row>
    <row r="59" spans="1:23" s="128" customFormat="1" ht="45">
      <c r="A59" s="415"/>
      <c r="B59" s="428" t="s">
        <v>51</v>
      </c>
      <c r="C59" s="403"/>
      <c r="D59" s="404" t="s">
        <v>42</v>
      </c>
      <c r="E59" s="404" t="s">
        <v>43</v>
      </c>
      <c r="F59" s="404" t="s">
        <v>44</v>
      </c>
      <c r="G59" s="404" t="s">
        <v>45</v>
      </c>
      <c r="H59" s="429"/>
      <c r="I59" s="415"/>
      <c r="J59" s="428" t="s">
        <v>51</v>
      </c>
      <c r="K59" s="403"/>
      <c r="L59" s="404" t="s">
        <v>42</v>
      </c>
      <c r="M59" s="404" t="s">
        <v>43</v>
      </c>
      <c r="N59" s="404" t="s">
        <v>44</v>
      </c>
      <c r="O59" s="404" t="s">
        <v>45</v>
      </c>
      <c r="P59" s="429"/>
      <c r="Q59" s="416"/>
      <c r="R59" s="416"/>
      <c r="S59" s="416"/>
      <c r="T59" s="416"/>
      <c r="U59" s="416"/>
      <c r="V59" s="416"/>
      <c r="W59" s="371"/>
    </row>
    <row r="60" spans="1:23" s="128" customFormat="1" ht="15">
      <c r="A60" s="415"/>
      <c r="B60" s="88" t="s">
        <v>52</v>
      </c>
      <c r="C60" s="89"/>
      <c r="D60" s="406">
        <f aca="true" t="shared" si="10" ref="D60:H69">D7/D$80</f>
        <v>29052.337375943494</v>
      </c>
      <c r="E60" s="406">
        <f t="shared" si="10"/>
        <v>12420.185532806525</v>
      </c>
      <c r="F60" s="406">
        <f t="shared" si="10"/>
        <v>5494.192674534314</v>
      </c>
      <c r="G60" s="406">
        <f t="shared" si="10"/>
        <v>36653.065627166055</v>
      </c>
      <c r="H60" s="431">
        <f t="shared" si="10"/>
        <v>20810.225468859844</v>
      </c>
      <c r="I60" s="415"/>
      <c r="J60" s="88" t="s">
        <v>52</v>
      </c>
      <c r="K60" s="89"/>
      <c r="L60" s="413">
        <f>D60/12</f>
        <v>2421.0281146619577</v>
      </c>
      <c r="M60" s="413">
        <f>E60/12</f>
        <v>1035.0154610672105</v>
      </c>
      <c r="N60" s="413">
        <f>F60/12</f>
        <v>457.8493895445262</v>
      </c>
      <c r="O60" s="413">
        <f>G60/12</f>
        <v>3054.4221355971713</v>
      </c>
      <c r="P60" s="437">
        <f>H60/12</f>
        <v>1734.1854557383203</v>
      </c>
      <c r="Q60" s="416"/>
      <c r="R60" s="416"/>
      <c r="S60" s="416"/>
      <c r="T60" s="416"/>
      <c r="U60" s="416"/>
      <c r="V60" s="416"/>
      <c r="W60" s="371"/>
    </row>
    <row r="61" spans="1:23" s="128" customFormat="1" ht="15">
      <c r="A61" s="415"/>
      <c r="B61" s="88"/>
      <c r="C61" s="89" t="s">
        <v>79</v>
      </c>
      <c r="D61" s="406">
        <f t="shared" si="10"/>
        <v>9168.463605930885</v>
      </c>
      <c r="E61" s="406">
        <f t="shared" si="10"/>
        <v>5631.47930041964</v>
      </c>
      <c r="F61" s="406">
        <f t="shared" si="10"/>
        <v>2921.3239105465464</v>
      </c>
      <c r="G61" s="406">
        <f t="shared" si="10"/>
        <v>11267.19149353073</v>
      </c>
      <c r="H61" s="431">
        <f t="shared" si="10"/>
        <v>7155.073308244212</v>
      </c>
      <c r="I61" s="415"/>
      <c r="J61" s="88"/>
      <c r="K61" s="89" t="s">
        <v>79</v>
      </c>
      <c r="L61" s="413">
        <f aca="true" t="shared" si="11" ref="L61:L78">D61/12</f>
        <v>764.0386338275738</v>
      </c>
      <c r="M61" s="413">
        <f aca="true" t="shared" si="12" ref="M61:M79">E61/12</f>
        <v>469.2899417016367</v>
      </c>
      <c r="N61" s="413">
        <f aca="true" t="shared" si="13" ref="N61:N79">F61/12</f>
        <v>243.4436592122122</v>
      </c>
      <c r="O61" s="413">
        <f aca="true" t="shared" si="14" ref="O61:O79">G61/12</f>
        <v>938.9326244608942</v>
      </c>
      <c r="P61" s="437">
        <f aca="true" t="shared" si="15" ref="P61:P78">H61/12</f>
        <v>596.256109020351</v>
      </c>
      <c r="Q61" s="416"/>
      <c r="R61" s="416"/>
      <c r="S61" s="416"/>
      <c r="T61" s="416"/>
      <c r="U61" s="416"/>
      <c r="V61" s="416"/>
      <c r="W61" s="371"/>
    </row>
    <row r="62" spans="1:23" s="128" customFormat="1" ht="15">
      <c r="A62" s="415"/>
      <c r="B62" s="88"/>
      <c r="C62" s="89" t="s">
        <v>53</v>
      </c>
      <c r="D62" s="406">
        <f t="shared" si="10"/>
        <v>2123.8026420562155</v>
      </c>
      <c r="E62" s="406">
        <f t="shared" si="10"/>
        <v>1947.9169999282672</v>
      </c>
      <c r="F62" s="406">
        <f t="shared" si="10"/>
        <v>149.82189321915678</v>
      </c>
      <c r="G62" s="406">
        <f t="shared" si="10"/>
        <v>5531.975218160168</v>
      </c>
      <c r="H62" s="431">
        <f t="shared" si="10"/>
        <v>1959.505849778465</v>
      </c>
      <c r="I62" s="415"/>
      <c r="J62" s="88"/>
      <c r="K62" s="89" t="s">
        <v>53</v>
      </c>
      <c r="L62" s="413">
        <f t="shared" si="11"/>
        <v>176.98355350468464</v>
      </c>
      <c r="M62" s="413">
        <f t="shared" si="12"/>
        <v>162.32641666068892</v>
      </c>
      <c r="N62" s="413">
        <f t="shared" si="13"/>
        <v>12.485157768263065</v>
      </c>
      <c r="O62" s="413">
        <f t="shared" si="14"/>
        <v>460.99793484668066</v>
      </c>
      <c r="P62" s="437">
        <f t="shared" si="15"/>
        <v>163.2921541482054</v>
      </c>
      <c r="Q62" s="416"/>
      <c r="R62" s="416"/>
      <c r="S62" s="416"/>
      <c r="T62" s="416"/>
      <c r="U62" s="416"/>
      <c r="V62" s="416"/>
      <c r="W62" s="371"/>
    </row>
    <row r="63" spans="1:23" s="128" customFormat="1" ht="15">
      <c r="A63" s="415"/>
      <c r="B63" s="88"/>
      <c r="C63" s="89" t="s">
        <v>64</v>
      </c>
      <c r="D63" s="406">
        <f t="shared" si="10"/>
        <v>5343.590082885963</v>
      </c>
      <c r="E63" s="406">
        <f t="shared" si="10"/>
        <v>2122.280256780091</v>
      </c>
      <c r="F63" s="406">
        <f t="shared" si="10"/>
        <v>409.96442834019456</v>
      </c>
      <c r="G63" s="406">
        <f t="shared" si="10"/>
        <v>8633.28622414069</v>
      </c>
      <c r="H63" s="431">
        <f t="shared" si="10"/>
        <v>3849.4511358107347</v>
      </c>
      <c r="I63" s="415"/>
      <c r="J63" s="88"/>
      <c r="K63" s="89" t="s">
        <v>64</v>
      </c>
      <c r="L63" s="413">
        <f t="shared" si="11"/>
        <v>445.2991735738303</v>
      </c>
      <c r="M63" s="413">
        <f t="shared" si="12"/>
        <v>176.85668806500757</v>
      </c>
      <c r="N63" s="413">
        <f t="shared" si="13"/>
        <v>34.16370236168288</v>
      </c>
      <c r="O63" s="413">
        <f t="shared" si="14"/>
        <v>719.4405186783907</v>
      </c>
      <c r="P63" s="437">
        <f t="shared" si="15"/>
        <v>320.78759465089456</v>
      </c>
      <c r="Q63" s="416"/>
      <c r="R63" s="416"/>
      <c r="S63" s="416"/>
      <c r="T63" s="416"/>
      <c r="U63" s="416"/>
      <c r="V63" s="416"/>
      <c r="W63" s="371"/>
    </row>
    <row r="64" spans="1:23" s="128" customFormat="1" ht="15">
      <c r="A64" s="415"/>
      <c r="B64" s="88"/>
      <c r="C64" s="89" t="s">
        <v>82</v>
      </c>
      <c r="D64" s="406">
        <f t="shared" si="10"/>
        <v>1660.5879239256255</v>
      </c>
      <c r="E64" s="406">
        <f t="shared" si="10"/>
        <v>1066.9962690926234</v>
      </c>
      <c r="F64" s="406">
        <f t="shared" si="10"/>
        <v>466.99873958499177</v>
      </c>
      <c r="G64" s="406">
        <f t="shared" si="10"/>
        <v>4391.708643541392</v>
      </c>
      <c r="H64" s="431">
        <f t="shared" si="10"/>
        <v>1542.4145310503625</v>
      </c>
      <c r="I64" s="415"/>
      <c r="J64" s="88"/>
      <c r="K64" s="89" t="s">
        <v>82</v>
      </c>
      <c r="L64" s="413">
        <f t="shared" si="11"/>
        <v>138.38232699380214</v>
      </c>
      <c r="M64" s="413">
        <f t="shared" si="12"/>
        <v>88.91635575771862</v>
      </c>
      <c r="N64" s="413">
        <f t="shared" si="13"/>
        <v>38.91656163208265</v>
      </c>
      <c r="O64" s="413">
        <f t="shared" si="14"/>
        <v>365.975720295116</v>
      </c>
      <c r="P64" s="437">
        <f t="shared" si="15"/>
        <v>128.53454425419687</v>
      </c>
      <c r="Q64" s="416"/>
      <c r="R64" s="416"/>
      <c r="S64" s="416"/>
      <c r="T64" s="416"/>
      <c r="U64" s="416"/>
      <c r="V64" s="416"/>
      <c r="W64" s="371"/>
    </row>
    <row r="65" spans="1:23" s="128" customFormat="1" ht="15">
      <c r="A65" s="415"/>
      <c r="B65" s="88" t="s">
        <v>54</v>
      </c>
      <c r="C65" s="92"/>
      <c r="D65" s="406">
        <f t="shared" si="10"/>
        <v>43345.53262705459</v>
      </c>
      <c r="E65" s="406">
        <f t="shared" si="10"/>
        <v>23176.648122944378</v>
      </c>
      <c r="F65" s="406">
        <f t="shared" si="10"/>
        <v>12864.225919640952</v>
      </c>
      <c r="G65" s="406">
        <f t="shared" si="10"/>
        <v>94748.28462811698</v>
      </c>
      <c r="H65" s="431">
        <f t="shared" si="10"/>
        <v>37414.10234516065</v>
      </c>
      <c r="I65" s="415"/>
      <c r="J65" s="88" t="s">
        <v>54</v>
      </c>
      <c r="K65" s="92"/>
      <c r="L65" s="413">
        <f t="shared" si="11"/>
        <v>3612.127718921216</v>
      </c>
      <c r="M65" s="413">
        <f t="shared" si="12"/>
        <v>1931.3873435786982</v>
      </c>
      <c r="N65" s="413">
        <f t="shared" si="13"/>
        <v>1072.018826636746</v>
      </c>
      <c r="O65" s="413">
        <f t="shared" si="14"/>
        <v>7895.690385676415</v>
      </c>
      <c r="P65" s="437">
        <f t="shared" si="15"/>
        <v>3117.841862096721</v>
      </c>
      <c r="Q65" s="416"/>
      <c r="R65" s="416"/>
      <c r="S65" s="416"/>
      <c r="T65" s="416"/>
      <c r="U65" s="416"/>
      <c r="V65" s="416"/>
      <c r="W65" s="371"/>
    </row>
    <row r="66" spans="1:23" s="128" customFormat="1" ht="15">
      <c r="A66" s="415"/>
      <c r="B66" s="88"/>
      <c r="C66" s="89" t="s">
        <v>84</v>
      </c>
      <c r="D66" s="406">
        <f t="shared" si="10"/>
        <v>8334.6721350436</v>
      </c>
      <c r="E66" s="406">
        <f t="shared" si="10"/>
        <v>845.4642331951611</v>
      </c>
      <c r="F66" s="406">
        <f t="shared" si="10"/>
        <v>456.25803187618</v>
      </c>
      <c r="G66" s="406">
        <f t="shared" si="10"/>
        <v>16393.108517466142</v>
      </c>
      <c r="H66" s="431">
        <f t="shared" si="10"/>
        <v>5812.6807964299605</v>
      </c>
      <c r="I66" s="415"/>
      <c r="J66" s="88"/>
      <c r="K66" s="89" t="s">
        <v>84</v>
      </c>
      <c r="L66" s="413">
        <f t="shared" si="11"/>
        <v>694.5560112536333</v>
      </c>
      <c r="M66" s="413">
        <f t="shared" si="12"/>
        <v>70.45535276626343</v>
      </c>
      <c r="N66" s="413">
        <f t="shared" si="13"/>
        <v>38.02150265634833</v>
      </c>
      <c r="O66" s="413">
        <f t="shared" si="14"/>
        <v>1366.0923764555118</v>
      </c>
      <c r="P66" s="437">
        <f t="shared" si="15"/>
        <v>484.3900663691634</v>
      </c>
      <c r="Q66" s="416"/>
      <c r="R66" s="416"/>
      <c r="S66" s="416"/>
      <c r="T66" s="416"/>
      <c r="U66" s="416"/>
      <c r="V66" s="416"/>
      <c r="W66" s="371"/>
    </row>
    <row r="67" spans="1:23" s="128" customFormat="1" ht="15">
      <c r="A67" s="415"/>
      <c r="B67" s="88"/>
      <c r="C67" s="89" t="s">
        <v>55</v>
      </c>
      <c r="D67" s="406">
        <f t="shared" si="10"/>
        <v>9856.936957961352</v>
      </c>
      <c r="E67" s="406">
        <f t="shared" si="10"/>
        <v>10205.757038587466</v>
      </c>
      <c r="F67" s="406">
        <f t="shared" si="10"/>
        <v>7101.865962009382</v>
      </c>
      <c r="G67" s="406">
        <f t="shared" si="10"/>
        <v>64166.5303542548</v>
      </c>
      <c r="H67" s="431">
        <f t="shared" si="10"/>
        <v>13312.715938253656</v>
      </c>
      <c r="I67" s="415"/>
      <c r="J67" s="88"/>
      <c r="K67" s="89" t="s">
        <v>55</v>
      </c>
      <c r="L67" s="413">
        <f t="shared" si="11"/>
        <v>821.411413163446</v>
      </c>
      <c r="M67" s="413">
        <f t="shared" si="12"/>
        <v>850.4797532156222</v>
      </c>
      <c r="N67" s="413">
        <f t="shared" si="13"/>
        <v>591.8221635007818</v>
      </c>
      <c r="O67" s="413">
        <f t="shared" si="14"/>
        <v>5347.210862854567</v>
      </c>
      <c r="P67" s="437">
        <f t="shared" si="15"/>
        <v>1109.3929948544712</v>
      </c>
      <c r="Q67" s="416"/>
      <c r="R67" s="416"/>
      <c r="S67" s="416"/>
      <c r="T67" s="416"/>
      <c r="U67" s="416"/>
      <c r="V67" s="416"/>
      <c r="W67" s="371"/>
    </row>
    <row r="68" spans="1:23" s="128" customFormat="1" ht="15">
      <c r="A68" s="415"/>
      <c r="B68" s="88"/>
      <c r="C68" s="89" t="s">
        <v>56</v>
      </c>
      <c r="D68" s="406">
        <f t="shared" si="10"/>
        <v>15685.8401669093</v>
      </c>
      <c r="E68" s="406">
        <f t="shared" si="10"/>
        <v>9090.691031879109</v>
      </c>
      <c r="F68" s="406">
        <f t="shared" si="10"/>
        <v>3455.4019256250904</v>
      </c>
      <c r="G68" s="406">
        <f t="shared" si="10"/>
        <v>20151.257973354248</v>
      </c>
      <c r="H68" s="431">
        <f t="shared" si="10"/>
        <v>11844.108856060082</v>
      </c>
      <c r="I68" s="415"/>
      <c r="J68" s="88"/>
      <c r="K68" s="89" t="s">
        <v>56</v>
      </c>
      <c r="L68" s="413">
        <f t="shared" si="11"/>
        <v>1307.1533472424417</v>
      </c>
      <c r="M68" s="413">
        <f t="shared" si="12"/>
        <v>757.5575859899258</v>
      </c>
      <c r="N68" s="413">
        <f t="shared" si="13"/>
        <v>287.95016046875753</v>
      </c>
      <c r="O68" s="413">
        <f t="shared" si="14"/>
        <v>1679.2714977795206</v>
      </c>
      <c r="P68" s="437">
        <f t="shared" si="15"/>
        <v>987.0090713383402</v>
      </c>
      <c r="Q68" s="416"/>
      <c r="R68" s="416"/>
      <c r="S68" s="416"/>
      <c r="T68" s="416"/>
      <c r="U68" s="416"/>
      <c r="V68" s="416"/>
      <c r="W68" s="371"/>
    </row>
    <row r="69" spans="1:23" s="128" customFormat="1" ht="15">
      <c r="A69" s="415"/>
      <c r="B69" s="88"/>
      <c r="C69" s="89" t="s">
        <v>57</v>
      </c>
      <c r="D69" s="406">
        <f t="shared" si="10"/>
        <v>9362.057666619548</v>
      </c>
      <c r="E69" s="406">
        <f t="shared" si="10"/>
        <v>2980.6451933059257</v>
      </c>
      <c r="F69" s="406">
        <f t="shared" si="10"/>
        <v>1826.3872411292373</v>
      </c>
      <c r="G69" s="406">
        <f t="shared" si="10"/>
        <v>9316.903281855477</v>
      </c>
      <c r="H69" s="431">
        <f t="shared" si="10"/>
        <v>6260.32832169449</v>
      </c>
      <c r="I69" s="415"/>
      <c r="J69" s="88"/>
      <c r="K69" s="89" t="s">
        <v>57</v>
      </c>
      <c r="L69" s="413">
        <f t="shared" si="11"/>
        <v>780.1714722182957</v>
      </c>
      <c r="M69" s="413">
        <f t="shared" si="12"/>
        <v>248.38709944216046</v>
      </c>
      <c r="N69" s="413">
        <f t="shared" si="13"/>
        <v>152.19893676076978</v>
      </c>
      <c r="O69" s="413">
        <f t="shared" si="14"/>
        <v>776.4086068212897</v>
      </c>
      <c r="P69" s="437">
        <f t="shared" si="15"/>
        <v>521.6940268078741</v>
      </c>
      <c r="Q69" s="416"/>
      <c r="R69" s="416"/>
      <c r="S69" s="416"/>
      <c r="T69" s="416"/>
      <c r="U69" s="416"/>
      <c r="V69" s="416"/>
      <c r="W69" s="371"/>
    </row>
    <row r="70" spans="1:23" s="128" customFormat="1" ht="15">
      <c r="A70" s="415"/>
      <c r="B70" s="88" t="s">
        <v>58</v>
      </c>
      <c r="C70" s="92"/>
      <c r="D70" s="406">
        <f aca="true" t="shared" si="16" ref="D70:H79">D17/D$80</f>
        <v>15985.304401671961</v>
      </c>
      <c r="E70" s="406">
        <f t="shared" si="16"/>
        <v>8184.173396878064</v>
      </c>
      <c r="F70" s="406">
        <f t="shared" si="16"/>
        <v>2986.042957012775</v>
      </c>
      <c r="G70" s="406">
        <f t="shared" si="16"/>
        <v>14311.873912724612</v>
      </c>
      <c r="H70" s="431">
        <f t="shared" si="16"/>
        <v>11062.234494807899</v>
      </c>
      <c r="I70" s="415"/>
      <c r="J70" s="88" t="s">
        <v>58</v>
      </c>
      <c r="K70" s="92"/>
      <c r="L70" s="413">
        <f t="shared" si="11"/>
        <v>1332.10870013933</v>
      </c>
      <c r="M70" s="413">
        <f t="shared" si="12"/>
        <v>682.0144497398386</v>
      </c>
      <c r="N70" s="413">
        <f t="shared" si="13"/>
        <v>248.8369130843979</v>
      </c>
      <c r="O70" s="413">
        <f t="shared" si="14"/>
        <v>1192.6561593937176</v>
      </c>
      <c r="P70" s="437">
        <f t="shared" si="15"/>
        <v>921.8528745673249</v>
      </c>
      <c r="Q70" s="416"/>
      <c r="R70" s="416"/>
      <c r="S70" s="416"/>
      <c r="T70" s="416"/>
      <c r="U70" s="416"/>
      <c r="V70" s="416"/>
      <c r="W70" s="371"/>
    </row>
    <row r="71" spans="1:23" s="128" customFormat="1" ht="15">
      <c r="A71" s="415"/>
      <c r="B71" s="88"/>
      <c r="C71" s="89" t="s">
        <v>59</v>
      </c>
      <c r="D71" s="406">
        <f t="shared" si="16"/>
        <v>2049.736409982078</v>
      </c>
      <c r="E71" s="406">
        <f t="shared" si="16"/>
        <v>3190.2828808274453</v>
      </c>
      <c r="F71" s="406">
        <f t="shared" si="16"/>
        <v>906.123217331559</v>
      </c>
      <c r="G71" s="406">
        <f t="shared" si="16"/>
        <v>3866.631006182242</v>
      </c>
      <c r="H71" s="431">
        <f t="shared" si="16"/>
        <v>2169.8120828029614</v>
      </c>
      <c r="I71" s="415"/>
      <c r="J71" s="88"/>
      <c r="K71" s="89" t="s">
        <v>59</v>
      </c>
      <c r="L71" s="413">
        <f t="shared" si="11"/>
        <v>170.81136749850648</v>
      </c>
      <c r="M71" s="413">
        <f t="shared" si="12"/>
        <v>265.85690673562044</v>
      </c>
      <c r="N71" s="413">
        <f t="shared" si="13"/>
        <v>75.51026811096325</v>
      </c>
      <c r="O71" s="413">
        <f t="shared" si="14"/>
        <v>322.21925051518684</v>
      </c>
      <c r="P71" s="437">
        <f t="shared" si="15"/>
        <v>180.81767356691344</v>
      </c>
      <c r="Q71" s="416"/>
      <c r="R71" s="416"/>
      <c r="S71" s="416"/>
      <c r="T71" s="416"/>
      <c r="U71" s="416"/>
      <c r="V71" s="416"/>
      <c r="W71" s="371"/>
    </row>
    <row r="72" spans="1:23" s="128" customFormat="1" ht="15">
      <c r="A72" s="415"/>
      <c r="B72" s="88"/>
      <c r="C72" s="89" t="s">
        <v>63</v>
      </c>
      <c r="D72" s="406">
        <f t="shared" si="16"/>
        <v>7598.282173305408</v>
      </c>
      <c r="E72" s="406">
        <f t="shared" si="16"/>
        <v>2453.771474448549</v>
      </c>
      <c r="F72" s="406">
        <f t="shared" si="16"/>
        <v>1049.6092950997336</v>
      </c>
      <c r="G72" s="406">
        <f t="shared" si="16"/>
        <v>6123.600040882147</v>
      </c>
      <c r="H72" s="431">
        <f t="shared" si="16"/>
        <v>4823.067436565371</v>
      </c>
      <c r="I72" s="415"/>
      <c r="J72" s="88"/>
      <c r="K72" s="89" t="s">
        <v>63</v>
      </c>
      <c r="L72" s="413">
        <f t="shared" si="11"/>
        <v>633.190181108784</v>
      </c>
      <c r="M72" s="413">
        <f t="shared" si="12"/>
        <v>204.48095620404573</v>
      </c>
      <c r="N72" s="413">
        <f t="shared" si="13"/>
        <v>87.46744125831113</v>
      </c>
      <c r="O72" s="413">
        <f t="shared" si="14"/>
        <v>510.30000340684563</v>
      </c>
      <c r="P72" s="437">
        <f t="shared" si="15"/>
        <v>401.9222863804476</v>
      </c>
      <c r="Q72" s="416"/>
      <c r="R72" s="416"/>
      <c r="S72" s="416"/>
      <c r="T72" s="416"/>
      <c r="U72" s="416"/>
      <c r="V72" s="416"/>
      <c r="W72" s="371"/>
    </row>
    <row r="73" spans="1:23" s="128" customFormat="1" ht="15">
      <c r="A73" s="415"/>
      <c r="B73" s="88"/>
      <c r="C73" s="89" t="s">
        <v>60</v>
      </c>
      <c r="D73" s="406">
        <f t="shared" si="16"/>
        <v>2378.466820363242</v>
      </c>
      <c r="E73" s="406">
        <f t="shared" si="16"/>
        <v>562.3092545353468</v>
      </c>
      <c r="F73" s="406">
        <f t="shared" si="16"/>
        <v>255.9823849917741</v>
      </c>
      <c r="G73" s="406">
        <f t="shared" si="16"/>
        <v>1209.2219918560997</v>
      </c>
      <c r="H73" s="431">
        <f t="shared" si="16"/>
        <v>1376.6766076479446</v>
      </c>
      <c r="I73" s="415"/>
      <c r="J73" s="88"/>
      <c r="K73" s="89" t="s">
        <v>60</v>
      </c>
      <c r="L73" s="413">
        <f t="shared" si="11"/>
        <v>198.20556836360348</v>
      </c>
      <c r="M73" s="413">
        <f t="shared" si="12"/>
        <v>46.85910454461223</v>
      </c>
      <c r="N73" s="413">
        <f t="shared" si="13"/>
        <v>21.331865415981174</v>
      </c>
      <c r="O73" s="413">
        <f t="shared" si="14"/>
        <v>100.76849932134165</v>
      </c>
      <c r="P73" s="437">
        <f t="shared" si="15"/>
        <v>114.72305063732871</v>
      </c>
      <c r="Q73" s="416"/>
      <c r="R73" s="416"/>
      <c r="S73" s="416"/>
      <c r="T73" s="416"/>
      <c r="U73" s="416"/>
      <c r="V73" s="416"/>
      <c r="W73" s="371"/>
    </row>
    <row r="74" spans="1:23" s="128" customFormat="1" ht="15">
      <c r="A74" s="415"/>
      <c r="B74" s="88"/>
      <c r="C74" s="89" t="s">
        <v>61</v>
      </c>
      <c r="D74" s="406">
        <f t="shared" si="16"/>
        <v>463.253620018536</v>
      </c>
      <c r="E74" s="406">
        <f t="shared" si="16"/>
        <v>155.36196049408966</v>
      </c>
      <c r="F74" s="406">
        <f t="shared" si="16"/>
        <v>147.60802000648215</v>
      </c>
      <c r="G74" s="406">
        <f t="shared" si="16"/>
        <v>568.2681325089752</v>
      </c>
      <c r="H74" s="431">
        <f t="shared" si="16"/>
        <v>337.26615646771575</v>
      </c>
      <c r="I74" s="415"/>
      <c r="J74" s="88"/>
      <c r="K74" s="89" t="s">
        <v>61</v>
      </c>
      <c r="L74" s="413">
        <f t="shared" si="11"/>
        <v>38.604468334878</v>
      </c>
      <c r="M74" s="413">
        <f t="shared" si="12"/>
        <v>12.946830041174138</v>
      </c>
      <c r="N74" s="413">
        <f t="shared" si="13"/>
        <v>12.300668333873512</v>
      </c>
      <c r="O74" s="413">
        <f t="shared" si="14"/>
        <v>47.35567770908127</v>
      </c>
      <c r="P74" s="437">
        <f t="shared" si="15"/>
        <v>28.105513038976312</v>
      </c>
      <c r="Q74" s="416"/>
      <c r="R74" s="416"/>
      <c r="S74" s="416"/>
      <c r="T74" s="416"/>
      <c r="U74" s="416"/>
      <c r="V74" s="416"/>
      <c r="W74" s="371"/>
    </row>
    <row r="75" spans="1:23" s="128" customFormat="1" ht="15">
      <c r="A75" s="415"/>
      <c r="B75" s="88"/>
      <c r="C75" s="89" t="s">
        <v>76</v>
      </c>
      <c r="D75" s="406">
        <f t="shared" si="16"/>
        <v>1549.5171166430048</v>
      </c>
      <c r="E75" s="406">
        <f t="shared" si="16"/>
        <v>559.513852492993</v>
      </c>
      <c r="F75" s="406">
        <f t="shared" si="16"/>
        <v>177.90095876831867</v>
      </c>
      <c r="G75" s="406">
        <f t="shared" si="16"/>
        <v>1457.0355470141826</v>
      </c>
      <c r="H75" s="431">
        <f t="shared" si="16"/>
        <v>1007.9309624212955</v>
      </c>
      <c r="I75" s="415"/>
      <c r="J75" s="88"/>
      <c r="K75" s="89" t="s">
        <v>76</v>
      </c>
      <c r="L75" s="413">
        <f t="shared" si="11"/>
        <v>129.12642638691707</v>
      </c>
      <c r="M75" s="413">
        <f t="shared" si="12"/>
        <v>46.62615437441608</v>
      </c>
      <c r="N75" s="413">
        <f t="shared" si="13"/>
        <v>14.82507989735989</v>
      </c>
      <c r="O75" s="413">
        <f t="shared" si="14"/>
        <v>121.41962891784856</v>
      </c>
      <c r="P75" s="437">
        <f t="shared" si="15"/>
        <v>83.9942468684413</v>
      </c>
      <c r="Q75" s="416"/>
      <c r="R75" s="416"/>
      <c r="S75" s="416"/>
      <c r="T75" s="416"/>
      <c r="U75" s="416"/>
      <c r="V75" s="416"/>
      <c r="W75" s="371"/>
    </row>
    <row r="76" spans="1:23" s="128" customFormat="1" ht="15">
      <c r="A76" s="415"/>
      <c r="B76" s="88" t="s">
        <v>62</v>
      </c>
      <c r="C76" s="92"/>
      <c r="D76" s="406">
        <f t="shared" si="16"/>
        <v>37501.83199555239</v>
      </c>
      <c r="E76" s="406">
        <f t="shared" si="16"/>
        <v>10685.89337018835</v>
      </c>
      <c r="F76" s="406">
        <f t="shared" si="16"/>
        <v>4307.64060517661</v>
      </c>
      <c r="G76" s="406">
        <f t="shared" si="16"/>
        <v>24309.648883272246</v>
      </c>
      <c r="H76" s="431">
        <f t="shared" si="16"/>
        <v>22680.31184011243</v>
      </c>
      <c r="I76" s="415"/>
      <c r="J76" s="88" t="s">
        <v>62</v>
      </c>
      <c r="K76" s="92"/>
      <c r="L76" s="413">
        <f t="shared" si="11"/>
        <v>3125.1526662960327</v>
      </c>
      <c r="M76" s="413">
        <f t="shared" si="12"/>
        <v>890.4911141823626</v>
      </c>
      <c r="N76" s="413">
        <f t="shared" si="13"/>
        <v>358.97005043138415</v>
      </c>
      <c r="O76" s="413">
        <f t="shared" si="14"/>
        <v>2025.8040736060204</v>
      </c>
      <c r="P76" s="437">
        <f t="shared" si="15"/>
        <v>1890.025986676036</v>
      </c>
      <c r="Q76" s="416"/>
      <c r="R76" s="416"/>
      <c r="S76" s="416"/>
      <c r="T76" s="416"/>
      <c r="U76" s="416"/>
      <c r="V76" s="416"/>
      <c r="W76" s="371"/>
    </row>
    <row r="77" spans="1:23" s="128" customFormat="1" ht="15">
      <c r="A77" s="415"/>
      <c r="B77" s="88"/>
      <c r="C77" s="89" t="s">
        <v>75</v>
      </c>
      <c r="D77" s="406">
        <f t="shared" si="16"/>
        <v>2078.7913207191627</v>
      </c>
      <c r="E77" s="406">
        <f t="shared" si="16"/>
        <v>683.8990884716676</v>
      </c>
      <c r="F77" s="406">
        <f t="shared" si="16"/>
        <v>229.0118314796704</v>
      </c>
      <c r="G77" s="406">
        <f t="shared" si="16"/>
        <v>808.7100800838872</v>
      </c>
      <c r="H77" s="431">
        <f t="shared" si="16"/>
        <v>1213.7819600367498</v>
      </c>
      <c r="I77" s="415"/>
      <c r="J77" s="88"/>
      <c r="K77" s="89" t="s">
        <v>75</v>
      </c>
      <c r="L77" s="413">
        <f t="shared" si="11"/>
        <v>173.23261005993024</v>
      </c>
      <c r="M77" s="413">
        <f t="shared" si="12"/>
        <v>56.9915907059723</v>
      </c>
      <c r="N77" s="413">
        <f t="shared" si="13"/>
        <v>19.084319289972534</v>
      </c>
      <c r="O77" s="413">
        <f t="shared" si="14"/>
        <v>67.39250667365727</v>
      </c>
      <c r="P77" s="437">
        <f t="shared" si="15"/>
        <v>101.14849666972914</v>
      </c>
      <c r="Q77" s="416"/>
      <c r="R77" s="416"/>
      <c r="S77" s="416"/>
      <c r="T77" s="416"/>
      <c r="U77" s="416"/>
      <c r="V77" s="416"/>
      <c r="W77" s="371"/>
    </row>
    <row r="78" spans="1:23" s="128" customFormat="1" ht="15">
      <c r="A78" s="415"/>
      <c r="B78" s="88" t="s">
        <v>66</v>
      </c>
      <c r="C78" s="89"/>
      <c r="D78" s="406">
        <f t="shared" si="16"/>
        <v>8955.989232047345</v>
      </c>
      <c r="E78" s="406">
        <f t="shared" si="16"/>
        <v>3200.026173631651</v>
      </c>
      <c r="F78" s="406">
        <f t="shared" si="16"/>
        <v>2512.7110117531593</v>
      </c>
      <c r="G78" s="406">
        <f t="shared" si="16"/>
        <v>11016.557925041769</v>
      </c>
      <c r="H78" s="431">
        <f t="shared" si="16"/>
        <v>6474.140359518846</v>
      </c>
      <c r="I78" s="415"/>
      <c r="J78" s="88" t="s">
        <v>66</v>
      </c>
      <c r="K78" s="89"/>
      <c r="L78" s="413">
        <f t="shared" si="11"/>
        <v>746.3324360039454</v>
      </c>
      <c r="M78" s="413">
        <f t="shared" si="12"/>
        <v>266.6688478026376</v>
      </c>
      <c r="N78" s="413">
        <f t="shared" si="13"/>
        <v>209.39258431276326</v>
      </c>
      <c r="O78" s="413">
        <f t="shared" si="14"/>
        <v>918.0464937534807</v>
      </c>
      <c r="P78" s="437">
        <f t="shared" si="15"/>
        <v>539.5116966265705</v>
      </c>
      <c r="Q78" s="416"/>
      <c r="R78" s="416"/>
      <c r="S78" s="416"/>
      <c r="T78" s="416"/>
      <c r="U78" s="416"/>
      <c r="V78" s="416"/>
      <c r="W78" s="371"/>
    </row>
    <row r="79" spans="1:23" s="128" customFormat="1" ht="15">
      <c r="A79" s="415"/>
      <c r="B79" s="231" t="s">
        <v>50</v>
      </c>
      <c r="C79" s="232"/>
      <c r="D79" s="232">
        <f t="shared" si="16"/>
        <v>134840.99563226977</v>
      </c>
      <c r="E79" s="232">
        <f t="shared" si="16"/>
        <v>57666.92659644897</v>
      </c>
      <c r="F79" s="232">
        <f t="shared" si="16"/>
        <v>28164.81316811781</v>
      </c>
      <c r="G79" s="232">
        <f t="shared" si="16"/>
        <v>181039.43097632163</v>
      </c>
      <c r="H79" s="233">
        <f t="shared" si="16"/>
        <v>98441.01450845966</v>
      </c>
      <c r="I79" s="415"/>
      <c r="J79" s="231" t="s">
        <v>50</v>
      </c>
      <c r="K79" s="232"/>
      <c r="L79" s="232">
        <f>D79/12</f>
        <v>11236.749636022481</v>
      </c>
      <c r="M79" s="232">
        <f t="shared" si="12"/>
        <v>4805.577216370747</v>
      </c>
      <c r="N79" s="232">
        <f t="shared" si="13"/>
        <v>2347.0677640098174</v>
      </c>
      <c r="O79" s="232">
        <f t="shared" si="14"/>
        <v>15086.619248026802</v>
      </c>
      <c r="P79" s="233">
        <f>H79/12</f>
        <v>8203.417875704972</v>
      </c>
      <c r="Q79" s="416"/>
      <c r="R79" s="416"/>
      <c r="S79" s="416"/>
      <c r="T79" s="416"/>
      <c r="U79" s="416"/>
      <c r="V79" s="416"/>
      <c r="W79" s="371"/>
    </row>
    <row r="80" spans="1:23" s="128" customFormat="1" ht="15">
      <c r="A80" s="415"/>
      <c r="B80" s="231" t="s">
        <v>1</v>
      </c>
      <c r="C80" s="232"/>
      <c r="D80" s="232">
        <v>67511</v>
      </c>
      <c r="E80" s="232">
        <v>27881</v>
      </c>
      <c r="F80" s="232">
        <v>37686</v>
      </c>
      <c r="G80" s="232">
        <v>16076</v>
      </c>
      <c r="H80" s="233">
        <v>149154</v>
      </c>
      <c r="I80" s="415"/>
      <c r="J80" s="163"/>
      <c r="K80" s="414"/>
      <c r="L80" s="407"/>
      <c r="M80" s="407"/>
      <c r="N80" s="407"/>
      <c r="O80" s="407"/>
      <c r="P80" s="433"/>
      <c r="Q80" s="416"/>
      <c r="R80" s="416"/>
      <c r="S80" s="416"/>
      <c r="T80" s="416"/>
      <c r="U80" s="416"/>
      <c r="V80" s="416"/>
      <c r="W80" s="371"/>
    </row>
    <row r="81" spans="1:22" s="140" customFormat="1" ht="12.75">
      <c r="A81" s="438"/>
      <c r="B81" s="439" t="s">
        <v>67</v>
      </c>
      <c r="C81" s="440"/>
      <c r="D81" s="441"/>
      <c r="E81" s="441"/>
      <c r="F81" s="441"/>
      <c r="G81" s="441"/>
      <c r="H81" s="95" t="s">
        <v>87</v>
      </c>
      <c r="I81" s="438"/>
      <c r="J81" s="439" t="s">
        <v>67</v>
      </c>
      <c r="K81" s="440"/>
      <c r="L81" s="441"/>
      <c r="M81" s="441"/>
      <c r="N81" s="441"/>
      <c r="O81" s="441"/>
      <c r="P81" s="95" t="s">
        <v>87</v>
      </c>
      <c r="Q81" s="442"/>
      <c r="R81" s="442"/>
      <c r="S81" s="442"/>
      <c r="T81" s="442"/>
      <c r="U81" s="442"/>
      <c r="V81" s="442"/>
    </row>
    <row r="82" spans="1:22" ht="12.75">
      <c r="A82" s="402"/>
      <c r="B82" s="40"/>
      <c r="C82" s="40"/>
      <c r="D82" s="40"/>
      <c r="E82" s="40"/>
      <c r="F82" s="40"/>
      <c r="G82" s="40"/>
      <c r="H82" s="40"/>
      <c r="I82" s="402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20">
    <mergeCell ref="J56:O56"/>
    <mergeCell ref="D58:G58"/>
    <mergeCell ref="H58:H59"/>
    <mergeCell ref="L58:O58"/>
    <mergeCell ref="P58:P59"/>
    <mergeCell ref="B3:G3"/>
    <mergeCell ref="J3:O3"/>
    <mergeCell ref="B30:G30"/>
    <mergeCell ref="J30:O30"/>
    <mergeCell ref="B56:G56"/>
    <mergeCell ref="H32:H33"/>
    <mergeCell ref="P5:P6"/>
    <mergeCell ref="G28:H28"/>
    <mergeCell ref="L32:O32"/>
    <mergeCell ref="L5:O5"/>
    <mergeCell ref="M1:P1"/>
    <mergeCell ref="P32:P33"/>
    <mergeCell ref="D5:G5"/>
    <mergeCell ref="H5:H6"/>
    <mergeCell ref="D32:G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4" r:id="rId1"/>
  <headerFooter alignWithMargins="0"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Christiane.Jone</dc:creator>
  <cp:keywords/>
  <dc:description/>
  <cp:lastModifiedBy>Laetitia.Asri</cp:lastModifiedBy>
  <cp:lastPrinted>2014-06-05T23:15:30Z</cp:lastPrinted>
  <dcterms:created xsi:type="dcterms:W3CDTF">2010-09-10T03:10:28Z</dcterms:created>
  <dcterms:modified xsi:type="dcterms:W3CDTF">2014-06-05T23:15:34Z</dcterms:modified>
  <cp:category/>
  <cp:version/>
  <cp:contentType/>
  <cp:contentStatus/>
</cp:coreProperties>
</file>