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85" windowHeight="10485" tabRatio="870" activeTab="0"/>
  </bookViews>
  <sheets>
    <sheet name="Sommaire" sheetId="1" r:id="rId1"/>
    <sheet name="Age personne de référence" sheetId="2" r:id="rId2"/>
    <sheet name="Communauté d'appartenance" sheetId="3" r:id="rId3"/>
    <sheet name="CSP" sheetId="4" r:id="rId4"/>
    <sheet name="Statut d'occupation du logement" sheetId="5" r:id="rId5"/>
    <sheet name="Type de ménage" sheetId="6" r:id="rId6"/>
    <sheet name="Taille du ménage" sheetId="7" r:id="rId7"/>
    <sheet name="Revenu mensuel monétaire" sheetId="8" r:id="rId8"/>
    <sheet name="Quintile de niveau de vie" sheetId="9" r:id="rId9"/>
  </sheets>
  <externalReferences>
    <externalReference r:id="rId12"/>
    <externalReference r:id="rId13"/>
    <externalReference r:id="rId14"/>
  </externalReferences>
  <definedNames>
    <definedName name="Code_classe" localSheetId="3">'[1]Indice Actuel'!#REF!</definedName>
    <definedName name="Code_classe">'[1]Indice Actuel'!#REF!</definedName>
    <definedName name="Code_division" localSheetId="3">'[1]Indice Actuel'!#REF!</definedName>
    <definedName name="Code_division">'[1]Indice Actuel'!#REF!</definedName>
    <definedName name="Code_groupe" localSheetId="3">'[1]Indice Actuel'!#REF!</definedName>
    <definedName name="Code_groupe">'[1]Indice Actuel'!#REF!</definedName>
    <definedName name="_xlnm.Print_Area" localSheetId="0">'Sommaire'!$A$1:$C$13</definedName>
  </definedNames>
  <calcPr fullCalcOnLoad="1"/>
</workbook>
</file>

<file path=xl/sharedStrings.xml><?xml version="1.0" encoding="utf-8"?>
<sst xmlns="http://schemas.openxmlformats.org/spreadsheetml/2006/main" count="538" uniqueCount="86">
  <si>
    <t>Unité : milliers de F.CFP</t>
  </si>
  <si>
    <t>*Unité de consommation</t>
  </si>
  <si>
    <t>Nombre total de ménages</t>
  </si>
  <si>
    <t>Unité : F.CFP</t>
  </si>
  <si>
    <t>Dépenses monétaires mensuelles moyennes par UC*</t>
  </si>
  <si>
    <t>Nombre total d'UC</t>
  </si>
  <si>
    <t>* Unité de consommation</t>
  </si>
  <si>
    <t>1 personne</t>
  </si>
  <si>
    <t>2 personnes</t>
  </si>
  <si>
    <t>3 personnes</t>
  </si>
  <si>
    <t>4 personnes</t>
  </si>
  <si>
    <t>5 personnes</t>
  </si>
  <si>
    <t>Dépenses monétaires mensuelles moyennes par ménage</t>
  </si>
  <si>
    <t>Type de ménage</t>
  </si>
  <si>
    <t>Ensemble</t>
  </si>
  <si>
    <t>Nature de la dépense</t>
  </si>
  <si>
    <t xml:space="preserve">*Unité de consommation </t>
  </si>
  <si>
    <t>* Chaque feuille contient les rubriques suivantes:</t>
  </si>
  <si>
    <t>Taille du ménage</t>
  </si>
  <si>
    <t>Communauté d'appartenance</t>
  </si>
  <si>
    <t>Statut d'occupation du logement</t>
  </si>
  <si>
    <t>Quintile de niveau de vie</t>
  </si>
  <si>
    <t>Age de la personne de référence</t>
  </si>
  <si>
    <t>Source : Isee - Enquête Budget des Familles 2019</t>
  </si>
  <si>
    <t>Moins de 30 ans</t>
  </si>
  <si>
    <t>Entre 30 et 40 ans</t>
  </si>
  <si>
    <t>Entre 40 et 50 ans</t>
  </si>
  <si>
    <t>Entre 50 et 60 ans</t>
  </si>
  <si>
    <t>Plus de 60 ans</t>
  </si>
  <si>
    <t>Dépenses monétaires mensuelles</t>
  </si>
  <si>
    <t xml:space="preserve">Dépenses monétaires mensuelles moyennes par ménage </t>
  </si>
  <si>
    <t>Age de la personne de référence du ménage</t>
  </si>
  <si>
    <t xml:space="preserve">Dépenses monétaires mensuelles </t>
  </si>
  <si>
    <t>Dépenses monétaires mensuelles moyenne par UC*</t>
  </si>
  <si>
    <t>Personne seule</t>
  </si>
  <si>
    <t>Couple sans enfant</t>
  </si>
  <si>
    <t>Couple avec enfant(s)</t>
  </si>
  <si>
    <t>Famille monoparentale</t>
  </si>
  <si>
    <t>Famille complexe</t>
  </si>
  <si>
    <t>Kanak</t>
  </si>
  <si>
    <t>Non Kanak</t>
  </si>
  <si>
    <t>Q1</t>
  </si>
  <si>
    <t>Q2</t>
  </si>
  <si>
    <t>Q3</t>
  </si>
  <si>
    <t>Q4</t>
  </si>
  <si>
    <t>Q5</t>
  </si>
  <si>
    <t>Quintiles de niveau de vie</t>
  </si>
  <si>
    <t>Remboursant</t>
  </si>
  <si>
    <t>Locataire</t>
  </si>
  <si>
    <t>Propriétaire/logé gratuit</t>
  </si>
  <si>
    <t xml:space="preserve">- de 150 000 </t>
  </si>
  <si>
    <t xml:space="preserve">150 000 - 300 000 </t>
  </si>
  <si>
    <t xml:space="preserve">300 000 - 450 000 </t>
  </si>
  <si>
    <t xml:space="preserve">450 000 - 600 000 </t>
  </si>
  <si>
    <t xml:space="preserve">600 000 et + </t>
  </si>
  <si>
    <t>6 personnes et +</t>
  </si>
  <si>
    <t>Source : Isee - Enquête Budget des familles (BDF) 2019</t>
  </si>
  <si>
    <t>Tranches de revenu monétaire mensuel (F.CFP)</t>
  </si>
  <si>
    <t>Fruits</t>
  </si>
  <si>
    <t>Légumes</t>
  </si>
  <si>
    <t>Œufs</t>
  </si>
  <si>
    <t>Poisson</t>
  </si>
  <si>
    <t>Tubercules</t>
  </si>
  <si>
    <t>Viande bovine</t>
  </si>
  <si>
    <t>Viande de cerf</t>
  </si>
  <si>
    <t>Viande porcine</t>
  </si>
  <si>
    <t>Volaille</t>
  </si>
  <si>
    <t>• Montant total de l'autoconsommation</t>
  </si>
  <si>
    <t>• Montant moyen de l'autoconsommation par ménage</t>
  </si>
  <si>
    <t>• Montant moyen de l'autoconsommation par UC*</t>
  </si>
  <si>
    <t>Données mises à jour le : 27/05/2021</t>
  </si>
  <si>
    <t>Autoconsommation par type de produit (valorisée au prix du marché)</t>
  </si>
  <si>
    <t>Autoconsommation par type de produit</t>
  </si>
  <si>
    <t>CSP de la personne de référence du ménage</t>
  </si>
  <si>
    <t>Agriculteurs, artisans, commerçants, chefs d'ent.</t>
  </si>
  <si>
    <t>Cadres et professions intellectuelles supérieures</t>
  </si>
  <si>
    <t>Professions intermédiaires</t>
  </si>
  <si>
    <t>Employés</t>
  </si>
  <si>
    <t>Ouvriers</t>
  </si>
  <si>
    <t>Retraités</t>
  </si>
  <si>
    <t>Sans activité professionnelle</t>
  </si>
  <si>
    <t>Communauté d'appartenance de la personne de référence</t>
  </si>
  <si>
    <t>Catégorie socioprofessionnelle de la personne de référence</t>
  </si>
  <si>
    <t>Statut d'occupation du logement pour la personne de référence</t>
  </si>
  <si>
    <t>Revenu mensuel monétaire</t>
  </si>
  <si>
    <t>Données mises à jour le : 17/02/2022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</si>
</sst>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0.0%"/>
  </numFmts>
  <fonts count="89">
    <font>
      <sz val="8"/>
      <name val="Arial"/>
      <family val="0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3"/>
      <name val="Calibri"/>
      <family val="2"/>
    </font>
    <font>
      <sz val="8"/>
      <color indexed="16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sz val="11"/>
      <name val="Calibri"/>
      <family val="2"/>
    </font>
    <font>
      <i/>
      <sz val="6"/>
      <name val="Calibri"/>
      <family val="2"/>
    </font>
    <font>
      <sz val="8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6"/>
      <color indexed="63"/>
      <name val="Calibri"/>
      <family val="2"/>
    </font>
    <font>
      <i/>
      <sz val="14"/>
      <name val="Calibri"/>
      <family val="2"/>
    </font>
    <font>
      <b/>
      <sz val="13"/>
      <color indexed="63"/>
      <name val="Calibri"/>
      <family val="2"/>
    </font>
    <font>
      <b/>
      <sz val="12"/>
      <color indexed="10"/>
      <name val="Calibri"/>
      <family val="2"/>
    </font>
    <font>
      <i/>
      <sz val="10"/>
      <name val="Calibri"/>
      <family val="2"/>
    </font>
    <font>
      <sz val="10"/>
      <color indexed="63"/>
      <name val="Calibri"/>
      <family val="2"/>
    </font>
    <font>
      <sz val="8"/>
      <color indexed="23"/>
      <name val="Calibri"/>
      <family val="2"/>
    </font>
    <font>
      <b/>
      <sz val="15"/>
      <name val="Calibri"/>
      <family val="2"/>
    </font>
    <font>
      <u val="single"/>
      <sz val="11"/>
      <name val="Calibri"/>
      <family val="2"/>
    </font>
    <font>
      <b/>
      <sz val="10"/>
      <name val="Calibri"/>
      <family val="2"/>
    </font>
    <font>
      <b/>
      <sz val="13"/>
      <color indexed="23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 tint="0.49998000264167786"/>
      <name val="Calibri"/>
      <family val="2"/>
    </font>
    <font>
      <i/>
      <sz val="10"/>
      <color theme="1" tint="0.49998000264167786"/>
      <name val="Calibri"/>
      <family val="2"/>
    </font>
    <font>
      <b/>
      <sz val="13"/>
      <color theme="1" tint="0.34999001026153564"/>
      <name val="Calibri"/>
      <family val="2"/>
    </font>
    <font>
      <b/>
      <sz val="12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8"/>
      <color theme="1" tint="0.49998000264167786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theme="1" tint="0.4999800026416778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6" fillId="38" borderId="1" applyNumberFormat="0" applyAlignment="0" applyProtection="0"/>
    <xf numFmtId="0" fontId="7" fillId="39" borderId="2" applyNumberFormat="0" applyAlignment="0" applyProtection="0"/>
    <xf numFmtId="0" fontId="67" fillId="0" borderId="3" applyNumberFormat="0" applyFill="0" applyAlignment="0" applyProtection="0"/>
    <xf numFmtId="0" fontId="8" fillId="40" borderId="4" applyNumberFormat="0" applyAlignment="0" applyProtection="0"/>
    <xf numFmtId="0" fontId="0" fillId="41" borderId="5" applyNumberFormat="0" applyFont="0" applyAlignment="0" applyProtection="0"/>
    <xf numFmtId="0" fontId="68" fillId="42" borderId="1" applyNumberFormat="0" applyAlignment="0" applyProtection="0"/>
    <xf numFmtId="165" fontId="2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9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4" borderId="0" applyNumberFormat="0" applyBorder="0" applyAlignment="0" applyProtection="0"/>
    <xf numFmtId="0" fontId="71" fillId="45" borderId="0" applyNumberFormat="0" applyBorder="0" applyAlignment="0" applyProtection="0"/>
    <xf numFmtId="0" fontId="0" fillId="0" borderId="0">
      <alignment/>
      <protection/>
    </xf>
    <xf numFmtId="0" fontId="4" fillId="46" borderId="10" applyNumberFormat="0" applyFont="0" applyAlignment="0" applyProtection="0"/>
    <xf numFmtId="0" fontId="17" fillId="39" borderId="11" applyNumberFormat="0" applyAlignment="0" applyProtection="0"/>
    <xf numFmtId="9" fontId="0" fillId="0" borderId="0" applyFont="0" applyFill="0" applyBorder="0" applyAlignment="0" applyProtection="0"/>
    <xf numFmtId="0" fontId="72" fillId="47" borderId="0" applyNumberFormat="0" applyBorder="0" applyAlignment="0" applyProtection="0"/>
    <xf numFmtId="0" fontId="73" fillId="38" borderId="12" applyNumberFormat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79" fillId="48" borderId="17" applyNumberFormat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3" fontId="80" fillId="49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3" fontId="80" fillId="49" borderId="0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80" fillId="49" borderId="0" xfId="0" applyFont="1" applyFill="1" applyBorder="1" applyAlignment="1">
      <alignment vertical="center"/>
    </xf>
    <xf numFmtId="3" fontId="81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 horizontal="left"/>
    </xf>
    <xf numFmtId="3" fontId="47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center"/>
    </xf>
    <xf numFmtId="0" fontId="83" fillId="49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37" fillId="49" borderId="0" xfId="0" applyFont="1" applyFill="1" applyBorder="1" applyAlignment="1">
      <alignment/>
    </xf>
    <xf numFmtId="0" fontId="84" fillId="49" borderId="0" xfId="0" applyFont="1" applyFill="1" applyBorder="1" applyAlignment="1">
      <alignment vertical="center" wrapText="1"/>
    </xf>
    <xf numFmtId="0" fontId="80" fillId="49" borderId="0" xfId="0" applyFont="1" applyFill="1" applyBorder="1" applyAlignment="1">
      <alignment horizontal="left" vertical="center"/>
    </xf>
    <xf numFmtId="0" fontId="37" fillId="50" borderId="0" xfId="0" applyFont="1" applyFill="1" applyBorder="1" applyAlignment="1">
      <alignment/>
    </xf>
    <xf numFmtId="0" fontId="46" fillId="50" borderId="0" xfId="0" applyFont="1" applyFill="1" applyBorder="1" applyAlignment="1">
      <alignment vertical="center"/>
    </xf>
    <xf numFmtId="0" fontId="37" fillId="50" borderId="0" xfId="0" applyFont="1" applyFill="1" applyBorder="1" applyAlignment="1">
      <alignment horizontal="center"/>
    </xf>
    <xf numFmtId="0" fontId="84" fillId="50" borderId="0" xfId="0" applyFont="1" applyFill="1" applyBorder="1" applyAlignment="1">
      <alignment vertical="center" wrapText="1"/>
    </xf>
    <xf numFmtId="0" fontId="80" fillId="50" borderId="0" xfId="0" applyFont="1" applyFill="1" applyBorder="1" applyAlignment="1">
      <alignment horizontal="left" vertical="center"/>
    </xf>
    <xf numFmtId="0" fontId="38" fillId="50" borderId="0" xfId="0" applyFont="1" applyFill="1" applyBorder="1" applyAlignment="1">
      <alignment horizontal="center"/>
    </xf>
    <xf numFmtId="0" fontId="81" fillId="50" borderId="0" xfId="0" applyFont="1" applyFill="1" applyBorder="1" applyAlignment="1">
      <alignment wrapText="1"/>
    </xf>
    <xf numFmtId="0" fontId="82" fillId="50" borderId="0" xfId="0" applyFont="1" applyFill="1" applyBorder="1" applyAlignment="1">
      <alignment wrapText="1"/>
    </xf>
    <xf numFmtId="0" fontId="37" fillId="50" borderId="0" xfId="0" applyFont="1" applyFill="1" applyBorder="1" applyAlignment="1">
      <alignment horizontal="left" vertical="center"/>
    </xf>
    <xf numFmtId="3" fontId="46" fillId="50" borderId="0" xfId="0" applyNumberFormat="1" applyFont="1" applyFill="1" applyBorder="1" applyAlignment="1">
      <alignment vertical="center"/>
    </xf>
    <xf numFmtId="3" fontId="80" fillId="50" borderId="0" xfId="0" applyNumberFormat="1" applyFont="1" applyFill="1" applyBorder="1" applyAlignment="1">
      <alignment vertical="center"/>
    </xf>
    <xf numFmtId="0" fontId="52" fillId="2" borderId="0" xfId="0" applyFont="1" applyFill="1" applyBorder="1" applyAlignment="1">
      <alignment horizontal="center" vertical="center"/>
    </xf>
    <xf numFmtId="3" fontId="80" fillId="50" borderId="0" xfId="0" applyNumberFormat="1" applyFont="1" applyFill="1" applyBorder="1" applyAlignment="1">
      <alignment horizontal="center" vertical="center"/>
    </xf>
    <xf numFmtId="0" fontId="85" fillId="49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3" fontId="80" fillId="49" borderId="0" xfId="0" applyNumberFormat="1" applyFont="1" applyFill="1" applyBorder="1" applyAlignment="1">
      <alignment horizontal="center" vertical="center"/>
    </xf>
    <xf numFmtId="0" fontId="84" fillId="49" borderId="0" xfId="0" applyFont="1" applyFill="1" applyBorder="1" applyAlignment="1">
      <alignment vertical="center"/>
    </xf>
    <xf numFmtId="0" fontId="84" fillId="49" borderId="0" xfId="0" applyFont="1" applyFill="1" applyBorder="1" applyAlignment="1">
      <alignment horizontal="left" vertical="center"/>
    </xf>
    <xf numFmtId="0" fontId="80" fillId="49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4" fillId="5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wrapText="1"/>
    </xf>
    <xf numFmtId="0" fontId="86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87" fillId="0" borderId="0" xfId="83" applyFont="1" applyFill="1" applyBorder="1" applyAlignment="1">
      <alignment horizontal="left" vertical="center"/>
      <protection/>
    </xf>
    <xf numFmtId="0" fontId="46" fillId="0" borderId="0" xfId="0" applyFont="1" applyAlignment="1">
      <alignment/>
    </xf>
    <xf numFmtId="0" fontId="80" fillId="49" borderId="0" xfId="0" applyFont="1" applyFill="1" applyBorder="1" applyAlignment="1">
      <alignment horizontal="left" vertical="center"/>
    </xf>
    <xf numFmtId="0" fontId="84" fillId="49" borderId="0" xfId="0" applyFont="1" applyFill="1" applyBorder="1" applyAlignment="1">
      <alignment horizontal="left" vertical="center"/>
    </xf>
    <xf numFmtId="0" fontId="80" fillId="49" borderId="0" xfId="0" applyFont="1" applyFill="1" applyBorder="1" applyAlignment="1">
      <alignment horizontal="left" vertical="center"/>
    </xf>
    <xf numFmtId="3" fontId="80" fillId="2" borderId="0" xfId="0" applyNumberFormat="1" applyFont="1" applyFill="1" applyBorder="1" applyAlignment="1">
      <alignment vertical="center"/>
    </xf>
    <xf numFmtId="166" fontId="37" fillId="0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84" fillId="49" borderId="0" xfId="0" applyFont="1" applyFill="1" applyBorder="1" applyAlignment="1">
      <alignment horizontal="right" vertical="center" wrapText="1"/>
    </xf>
    <xf numFmtId="3" fontId="80" fillId="49" borderId="0" xfId="0" applyNumberFormat="1" applyFont="1" applyFill="1" applyBorder="1" applyAlignment="1">
      <alignment horizontal="right" vertical="center" wrapText="1"/>
    </xf>
    <xf numFmtId="0" fontId="80" fillId="49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84" fillId="49" borderId="0" xfId="0" applyFont="1" applyFill="1" applyBorder="1" applyAlignment="1">
      <alignment horizontal="right"/>
    </xf>
    <xf numFmtId="0" fontId="84" fillId="49" borderId="0" xfId="0" applyFont="1" applyFill="1" applyBorder="1" applyAlignment="1">
      <alignment horizontal="right" vertical="center"/>
    </xf>
    <xf numFmtId="3" fontId="84" fillId="2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58" fillId="0" borderId="0" xfId="0" applyFont="1" applyBorder="1" applyAlignment="1">
      <alignment horizontal="left"/>
    </xf>
    <xf numFmtId="0" fontId="88" fillId="49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83" fillId="49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3" fontId="88" fillId="2" borderId="0" xfId="0" applyNumberFormat="1" applyFont="1" applyFill="1" applyBorder="1" applyAlignment="1">
      <alignment horizontal="center"/>
    </xf>
    <xf numFmtId="0" fontId="50" fillId="0" borderId="0" xfId="83" applyFont="1" applyFill="1" applyBorder="1" applyAlignment="1">
      <alignment horizontal="center" vertical="center"/>
      <protection/>
    </xf>
    <xf numFmtId="0" fontId="59" fillId="0" borderId="0" xfId="74" applyFont="1" applyAlignment="1" applyProtection="1">
      <alignment horizontal="left"/>
      <protection/>
    </xf>
    <xf numFmtId="0" fontId="59" fillId="0" borderId="0" xfId="74" applyFont="1" applyAlignment="1" applyProtection="1">
      <alignment/>
      <protection/>
    </xf>
  </cellXfs>
  <cellStyles count="8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te" xfId="84"/>
    <cellStyle name="Output" xfId="85"/>
    <cellStyle name="Percent" xfId="86"/>
    <cellStyle name="Satisfaisant" xfId="87"/>
    <cellStyle name="Sortie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EBF-EXPL\TABLEAUX\Reponderation-Pr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SEE\BdF%202019\recueil%20de%20tableaux\autoconsommat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SEE\BdF%202019\recueil%20de%20tableaux\chiffres_cles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ES - EBF"/>
      <sheetName val="Indice Actuel"/>
      <sheetName val="TOUS PRODUI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 autoconsommation"/>
      <sheetName val="tableaux autoconsommation"/>
      <sheetName val="age"/>
      <sheetName val="typemen"/>
      <sheetName val="Quintile de niveau de vie"/>
      <sheetName val="Statut d'occupation du logement"/>
      <sheetName val="Communauté d'appartenance"/>
      <sheetName val="taille du ménage"/>
      <sheetName val="Revenu mensuel"/>
      <sheetName val="Age personne de référence"/>
      <sheetName val="base finale autoconsommation"/>
      <sheetName val="base dépense"/>
      <sheetName val="nomenclature autoconso"/>
    </sheetNames>
    <sheetDataSet>
      <sheetData sheetId="3">
        <row r="2">
          <cell r="B2">
            <v>18599182.708</v>
          </cell>
          <cell r="C2">
            <v>17112401.005</v>
          </cell>
          <cell r="D2">
            <v>47829398.57100001</v>
          </cell>
          <cell r="E2">
            <v>13201204.402</v>
          </cell>
          <cell r="F2">
            <v>52758573.147999994</v>
          </cell>
          <cell r="G2">
            <v>149500759.834</v>
          </cell>
        </row>
        <row r="3">
          <cell r="B3">
            <v>16889179.399000004</v>
          </cell>
          <cell r="C3">
            <v>24602264.197</v>
          </cell>
          <cell r="D3">
            <v>47578643.339999996</v>
          </cell>
          <cell r="E3">
            <v>10916498.66</v>
          </cell>
          <cell r="F3">
            <v>17748681.591999993</v>
          </cell>
          <cell r="G3">
            <v>117735267.188</v>
          </cell>
        </row>
        <row r="4">
          <cell r="B4">
            <v>568908.6950000001</v>
          </cell>
          <cell r="C4">
            <v>2710031.0879999995</v>
          </cell>
          <cell r="D4">
            <v>3669170.8080000007</v>
          </cell>
          <cell r="E4">
            <v>2049794.6969999997</v>
          </cell>
          <cell r="F4">
            <v>671588.289</v>
          </cell>
          <cell r="G4">
            <v>9669493.577</v>
          </cell>
        </row>
        <row r="5">
          <cell r="B5">
            <v>45980753.487</v>
          </cell>
          <cell r="C5">
            <v>61476532.463999994</v>
          </cell>
          <cell r="D5">
            <v>221192785.28100005</v>
          </cell>
          <cell r="E5">
            <v>42006135.57999999</v>
          </cell>
          <cell r="F5">
            <v>102066262.92800002</v>
          </cell>
          <cell r="G5">
            <v>472722469.74</v>
          </cell>
        </row>
        <row r="6">
          <cell r="B6">
            <v>46056572.921000026</v>
          </cell>
          <cell r="C6">
            <v>28428392.703999996</v>
          </cell>
          <cell r="D6">
            <v>66339266.27899999</v>
          </cell>
          <cell r="E6">
            <v>13295520.604000002</v>
          </cell>
          <cell r="F6">
            <v>46060616.552</v>
          </cell>
          <cell r="G6">
            <v>200180369.06000003</v>
          </cell>
        </row>
        <row r="7">
          <cell r="B7">
            <v>325138.65300000005</v>
          </cell>
          <cell r="C7">
            <v>3373135.7309999997</v>
          </cell>
          <cell r="D7">
            <v>8169444.864</v>
          </cell>
          <cell r="E7">
            <v>0</v>
          </cell>
          <cell r="F7">
            <v>1495450.4039999999</v>
          </cell>
          <cell r="G7">
            <v>13363169.651999999</v>
          </cell>
        </row>
        <row r="8">
          <cell r="B8">
            <v>7720852.376</v>
          </cell>
          <cell r="C8">
            <v>15023613.803000001</v>
          </cell>
          <cell r="D8">
            <v>47730240.05999999</v>
          </cell>
          <cell r="E8">
            <v>21610479.099999998</v>
          </cell>
          <cell r="F8">
            <v>43658364.203999996</v>
          </cell>
          <cell r="G8">
            <v>135743549.54299998</v>
          </cell>
        </row>
        <row r="9">
          <cell r="B9">
            <v>1494440.364</v>
          </cell>
          <cell r="C9">
            <v>2625860.087</v>
          </cell>
          <cell r="D9">
            <v>23965820.442</v>
          </cell>
          <cell r="E9">
            <v>1018028.136</v>
          </cell>
          <cell r="F9">
            <v>19800337.276</v>
          </cell>
          <cell r="G9">
            <v>48904486.305</v>
          </cell>
        </row>
        <row r="10">
          <cell r="B10">
            <v>306397.845</v>
          </cell>
          <cell r="C10">
            <v>2186343.1040000003</v>
          </cell>
          <cell r="D10">
            <v>3111880.7300000004</v>
          </cell>
          <cell r="E10">
            <v>0</v>
          </cell>
          <cell r="F10">
            <v>2421269.492</v>
          </cell>
          <cell r="G10">
            <v>8025891.171000001</v>
          </cell>
        </row>
        <row r="11">
          <cell r="B11">
            <v>137941426.448</v>
          </cell>
          <cell r="C11">
            <v>157538574.18300003</v>
          </cell>
          <cell r="D11">
            <v>469586650.3750001</v>
          </cell>
          <cell r="E11">
            <v>104097661.17899999</v>
          </cell>
          <cell r="F11">
            <v>286681143.885</v>
          </cell>
          <cell r="G11">
            <v>1155845456.07</v>
          </cell>
        </row>
      </sheetData>
      <sheetData sheetId="4">
        <row r="2">
          <cell r="B2">
            <v>30332985.636000004</v>
          </cell>
          <cell r="C2">
            <v>35395174.025</v>
          </cell>
          <cell r="D2">
            <v>48868964.212</v>
          </cell>
          <cell r="E2">
            <v>22122322.656999998</v>
          </cell>
          <cell r="F2">
            <v>12781313.304</v>
          </cell>
          <cell r="G2">
            <v>149500759.834</v>
          </cell>
        </row>
        <row r="3">
          <cell r="B3">
            <v>40281920.99900002</v>
          </cell>
          <cell r="C3">
            <v>33186471.705999997</v>
          </cell>
          <cell r="D3">
            <v>17482768.235000007</v>
          </cell>
          <cell r="E3">
            <v>16766531.371999998</v>
          </cell>
          <cell r="F3">
            <v>10017574.876000002</v>
          </cell>
          <cell r="G3">
            <v>117735267.18800002</v>
          </cell>
        </row>
        <row r="4">
          <cell r="B4">
            <v>1922074.5119999999</v>
          </cell>
          <cell r="C4">
            <v>1562465.7469999997</v>
          </cell>
          <cell r="D4">
            <v>2441582.1429999997</v>
          </cell>
          <cell r="E4">
            <v>1963068.04</v>
          </cell>
          <cell r="F4">
            <v>1780303.135</v>
          </cell>
          <cell r="G4">
            <v>9669493.577</v>
          </cell>
        </row>
        <row r="5">
          <cell r="B5">
            <v>55261054.50899998</v>
          </cell>
          <cell r="C5">
            <v>177813129.70200002</v>
          </cell>
          <cell r="D5">
            <v>110060887.22300002</v>
          </cell>
          <cell r="E5">
            <v>91447284.10199998</v>
          </cell>
          <cell r="F5">
            <v>38140114.20399999</v>
          </cell>
          <cell r="G5">
            <v>472722469.74</v>
          </cell>
        </row>
        <row r="6">
          <cell r="B6">
            <v>75157505.30800001</v>
          </cell>
          <cell r="C6">
            <v>63329430.34599998</v>
          </cell>
          <cell r="D6">
            <v>27588725.449999988</v>
          </cell>
          <cell r="E6">
            <v>27189505.08499999</v>
          </cell>
          <cell r="F6">
            <v>6915202.871000001</v>
          </cell>
          <cell r="G6">
            <v>200180369.05999994</v>
          </cell>
        </row>
        <row r="7">
          <cell r="B7">
            <v>0</v>
          </cell>
          <cell r="C7">
            <v>2537197.803</v>
          </cell>
          <cell r="D7">
            <v>8169444.864</v>
          </cell>
          <cell r="E7">
            <v>151598.34900000002</v>
          </cell>
          <cell r="F7">
            <v>2504928.636</v>
          </cell>
          <cell r="G7">
            <v>13363169.651999999</v>
          </cell>
        </row>
        <row r="8">
          <cell r="B8">
            <v>37857802.055</v>
          </cell>
          <cell r="C8">
            <v>34423716.077</v>
          </cell>
          <cell r="D8">
            <v>12196155.23</v>
          </cell>
          <cell r="E8">
            <v>34740183.566999994</v>
          </cell>
          <cell r="F8">
            <v>16525692.614</v>
          </cell>
          <cell r="G8">
            <v>135743549.54299998</v>
          </cell>
        </row>
        <row r="9">
          <cell r="B9">
            <v>8972630.366999999</v>
          </cell>
          <cell r="C9">
            <v>17399608.82</v>
          </cell>
          <cell r="D9">
            <v>6124901.233999999</v>
          </cell>
          <cell r="E9">
            <v>14711587.268</v>
          </cell>
          <cell r="F9">
            <v>1695758.616</v>
          </cell>
          <cell r="G9">
            <v>48904486.30499999</v>
          </cell>
        </row>
        <row r="10">
          <cell r="B10">
            <v>764263.4180000001</v>
          </cell>
          <cell r="C10">
            <v>3473929.538</v>
          </cell>
          <cell r="D10">
            <v>3685702.4870000007</v>
          </cell>
          <cell r="E10">
            <v>0</v>
          </cell>
          <cell r="F10">
            <v>101995.728</v>
          </cell>
          <cell r="G10">
            <v>8025891.171000001</v>
          </cell>
        </row>
        <row r="11">
          <cell r="B11">
            <v>250550236.804</v>
          </cell>
          <cell r="C11">
            <v>369121123.76399994</v>
          </cell>
          <cell r="D11">
            <v>236619131.07799998</v>
          </cell>
          <cell r="E11">
            <v>209092080.43999997</v>
          </cell>
          <cell r="F11">
            <v>90462883.98399998</v>
          </cell>
          <cell r="G11">
            <v>1155845456.07</v>
          </cell>
        </row>
      </sheetData>
      <sheetData sheetId="5">
        <row r="2">
          <cell r="B2">
            <v>17630921.262000002</v>
          </cell>
          <cell r="C2">
            <v>11322208.445999999</v>
          </cell>
          <cell r="D2">
            <v>120547630.12599999</v>
          </cell>
          <cell r="E2">
            <v>149500759.834</v>
          </cell>
        </row>
        <row r="3">
          <cell r="B3">
            <v>10429798.556000004</v>
          </cell>
          <cell r="C3">
            <v>29770939.83</v>
          </cell>
          <cell r="D3">
            <v>77534528.80199997</v>
          </cell>
          <cell r="E3">
            <v>117735267.18799996</v>
          </cell>
        </row>
        <row r="4">
          <cell r="B4">
            <v>1879774.496</v>
          </cell>
          <cell r="C4">
            <v>1417081.7570000002</v>
          </cell>
          <cell r="D4">
            <v>6372637.323999998</v>
          </cell>
          <cell r="E4">
            <v>9669493.577</v>
          </cell>
        </row>
        <row r="5">
          <cell r="B5">
            <v>88764823.16499999</v>
          </cell>
          <cell r="C5">
            <v>52306462.199999996</v>
          </cell>
          <cell r="D5">
            <v>331651184.3749999</v>
          </cell>
          <cell r="E5">
            <v>472722469.7399999</v>
          </cell>
        </row>
        <row r="6">
          <cell r="B6">
            <v>26981226.365000006</v>
          </cell>
          <cell r="C6">
            <v>19614710.121</v>
          </cell>
          <cell r="D6">
            <v>153584432.57400003</v>
          </cell>
          <cell r="E6">
            <v>200180369.06000003</v>
          </cell>
        </row>
        <row r="7">
          <cell r="B7">
            <v>0</v>
          </cell>
          <cell r="C7">
            <v>1892286.3329999999</v>
          </cell>
          <cell r="D7">
            <v>11470883.319</v>
          </cell>
          <cell r="E7">
            <v>13363169.652</v>
          </cell>
        </row>
        <row r="8">
          <cell r="B8">
            <v>20039325.732</v>
          </cell>
          <cell r="C8">
            <v>8853858.123</v>
          </cell>
          <cell r="D8">
            <v>106850365.68800001</v>
          </cell>
          <cell r="E8">
            <v>135743549.543</v>
          </cell>
        </row>
        <row r="9">
          <cell r="B9">
            <v>16266880.626</v>
          </cell>
          <cell r="C9">
            <v>1159757.404</v>
          </cell>
          <cell r="D9">
            <v>31477848.274999995</v>
          </cell>
          <cell r="E9">
            <v>48904486.30499999</v>
          </cell>
        </row>
        <row r="10">
          <cell r="B10">
            <v>3663080.654</v>
          </cell>
          <cell r="C10">
            <v>101995.728</v>
          </cell>
          <cell r="D10">
            <v>4260814.789</v>
          </cell>
          <cell r="E10">
            <v>8025891.171</v>
          </cell>
        </row>
        <row r="11">
          <cell r="B11">
            <v>185655830.856</v>
          </cell>
          <cell r="C11">
            <v>126439299.94199997</v>
          </cell>
          <cell r="D11">
            <v>843750325.2719998</v>
          </cell>
          <cell r="E11">
            <v>1155845456.07</v>
          </cell>
        </row>
      </sheetData>
      <sheetData sheetId="6">
        <row r="2">
          <cell r="B2">
            <v>74528989.17399998</v>
          </cell>
          <cell r="C2">
            <v>74971770.66</v>
          </cell>
          <cell r="D2">
            <v>149500759.834</v>
          </cell>
        </row>
        <row r="3">
          <cell r="B3">
            <v>76822557.72200002</v>
          </cell>
          <cell r="C3">
            <v>40912709.466000006</v>
          </cell>
          <cell r="D3">
            <v>117735267.18800002</v>
          </cell>
        </row>
        <row r="4">
          <cell r="B4">
            <v>3628455.7490000003</v>
          </cell>
          <cell r="C4">
            <v>6041037.828000001</v>
          </cell>
          <cell r="D4">
            <v>9669493.577000001</v>
          </cell>
        </row>
        <row r="5">
          <cell r="B5">
            <v>340587900.5109999</v>
          </cell>
          <cell r="C5">
            <v>132134569.22899999</v>
          </cell>
          <cell r="D5">
            <v>472722469.7399999</v>
          </cell>
        </row>
        <row r="6">
          <cell r="B6">
            <v>158362907.7050001</v>
          </cell>
          <cell r="C6">
            <v>41817461.355</v>
          </cell>
          <cell r="D6">
            <v>200180369.0600001</v>
          </cell>
        </row>
        <row r="7">
          <cell r="B7">
            <v>1820589.0569999998</v>
          </cell>
          <cell r="C7">
            <v>11542580.595</v>
          </cell>
          <cell r="D7">
            <v>13363169.652</v>
          </cell>
        </row>
        <row r="8">
          <cell r="B8">
            <v>90413271.404</v>
          </cell>
          <cell r="C8">
            <v>45330278.13899999</v>
          </cell>
          <cell r="D8">
            <v>135743549.54299998</v>
          </cell>
        </row>
        <row r="9">
          <cell r="B9">
            <v>28883600.987999998</v>
          </cell>
          <cell r="C9">
            <v>20020885.317</v>
          </cell>
          <cell r="D9">
            <v>48904486.305</v>
          </cell>
        </row>
        <row r="10">
          <cell r="B10">
            <v>934576.3820000001</v>
          </cell>
          <cell r="C10">
            <v>7091314.789</v>
          </cell>
          <cell r="D10">
            <v>8025891.171</v>
          </cell>
        </row>
        <row r="11">
          <cell r="B11">
            <v>775982848.6920002</v>
          </cell>
          <cell r="C11">
            <v>379862607.37799996</v>
          </cell>
          <cell r="D11">
            <v>1155845456.07</v>
          </cell>
        </row>
      </sheetData>
      <sheetData sheetId="7">
        <row r="2">
          <cell r="B2">
            <v>18599182.708</v>
          </cell>
          <cell r="C2">
            <v>27994829.805</v>
          </cell>
          <cell r="D2">
            <v>14407995.797000002</v>
          </cell>
          <cell r="E2">
            <v>30201015.043</v>
          </cell>
          <cell r="F2">
            <v>23884569.610000003</v>
          </cell>
          <cell r="G2">
            <v>34413166.87099999</v>
          </cell>
          <cell r="H2">
            <v>149500759.834</v>
          </cell>
        </row>
        <row r="3">
          <cell r="B3">
            <v>16889179.399000004</v>
          </cell>
          <cell r="C3">
            <v>33753742.416999996</v>
          </cell>
          <cell r="D3">
            <v>16944279.233999994</v>
          </cell>
          <cell r="E3">
            <v>24855782.974000003</v>
          </cell>
          <cell r="F3">
            <v>7606866.777</v>
          </cell>
          <cell r="G3">
            <v>17685416.387000002</v>
          </cell>
          <cell r="H3">
            <v>117735267.188</v>
          </cell>
        </row>
        <row r="4">
          <cell r="B4">
            <v>568908.6950000001</v>
          </cell>
          <cell r="C4">
            <v>3396099</v>
          </cell>
          <cell r="D4">
            <v>1385452.1889999998</v>
          </cell>
          <cell r="E4">
            <v>1982440.848</v>
          </cell>
          <cell r="F4">
            <v>1775044.2800000003</v>
          </cell>
          <cell r="G4">
            <v>561548.565</v>
          </cell>
          <cell r="H4">
            <v>9669493.577</v>
          </cell>
        </row>
        <row r="5">
          <cell r="B5">
            <v>45980753.487</v>
          </cell>
          <cell r="C5">
            <v>99208673.70300002</v>
          </cell>
          <cell r="D5">
            <v>69169035.69499998</v>
          </cell>
          <cell r="E5">
            <v>45114658.547</v>
          </cell>
          <cell r="F5">
            <v>136325251.45900005</v>
          </cell>
          <cell r="G5">
            <v>76924096.84899999</v>
          </cell>
          <cell r="H5">
            <v>472722469.74</v>
          </cell>
        </row>
        <row r="6">
          <cell r="B6">
            <v>46056572.921000026</v>
          </cell>
          <cell r="C6">
            <v>40061670.17499999</v>
          </cell>
          <cell r="D6">
            <v>30669904.344000015</v>
          </cell>
          <cell r="E6">
            <v>27204243.736999996</v>
          </cell>
          <cell r="F6">
            <v>21539204.582000006</v>
          </cell>
          <cell r="G6">
            <v>34648773.301</v>
          </cell>
          <cell r="H6">
            <v>200180369.06000003</v>
          </cell>
        </row>
        <row r="7">
          <cell r="B7">
            <v>325138.65300000005</v>
          </cell>
          <cell r="C7">
            <v>3373135.7309999997</v>
          </cell>
          <cell r="D7">
            <v>1495450.4039999999</v>
          </cell>
          <cell r="E7">
            <v>0</v>
          </cell>
          <cell r="F7">
            <v>7772608.9350000005</v>
          </cell>
          <cell r="G7">
            <v>396835.929</v>
          </cell>
          <cell r="H7">
            <v>13363169.652</v>
          </cell>
        </row>
        <row r="8">
          <cell r="B8">
            <v>7720852.376</v>
          </cell>
          <cell r="C8">
            <v>35338976.595</v>
          </cell>
          <cell r="D8">
            <v>18103576.386</v>
          </cell>
          <cell r="E8">
            <v>8765696.206</v>
          </cell>
          <cell r="F8">
            <v>10877131.589999998</v>
          </cell>
          <cell r="G8">
            <v>54937316.39</v>
          </cell>
          <cell r="H8">
            <v>135743549.54299998</v>
          </cell>
        </row>
        <row r="9">
          <cell r="B9">
            <v>1494440.364</v>
          </cell>
          <cell r="C9">
            <v>3643888.2229999998</v>
          </cell>
          <cell r="D9">
            <v>5702863.419000001</v>
          </cell>
          <cell r="E9">
            <v>2977797.004</v>
          </cell>
          <cell r="F9">
            <v>13955101.794</v>
          </cell>
          <cell r="G9">
            <v>21130395.501</v>
          </cell>
          <cell r="H9">
            <v>48904486.305</v>
          </cell>
        </row>
        <row r="10">
          <cell r="B10">
            <v>306397.845</v>
          </cell>
          <cell r="C10">
            <v>2186343.1040000003</v>
          </cell>
          <cell r="D10">
            <v>230724.522</v>
          </cell>
          <cell r="E10">
            <v>526182.809</v>
          </cell>
          <cell r="F10">
            <v>2354973.399</v>
          </cell>
          <cell r="G10">
            <v>2421269.492</v>
          </cell>
          <cell r="H10">
            <v>8025891.171</v>
          </cell>
        </row>
        <row r="11">
          <cell r="B11">
            <v>137941426.448</v>
          </cell>
          <cell r="C11">
            <v>248957358.753</v>
          </cell>
          <cell r="D11">
            <v>158109281.99</v>
          </cell>
          <cell r="E11">
            <v>141627817.16799998</v>
          </cell>
          <cell r="F11">
            <v>226090752.42600006</v>
          </cell>
          <cell r="G11">
            <v>243118819.285</v>
          </cell>
          <cell r="H11">
            <v>1155845456.07</v>
          </cell>
        </row>
      </sheetData>
      <sheetData sheetId="8">
        <row r="2">
          <cell r="B2">
            <v>49252004.855</v>
          </cell>
          <cell r="C2">
            <v>26988334.507999998</v>
          </cell>
          <cell r="D2">
            <v>40714641.23799999</v>
          </cell>
          <cell r="E2">
            <v>7232031.177999998</v>
          </cell>
          <cell r="F2">
            <v>25313748.055000003</v>
          </cell>
          <cell r="G2">
            <v>149500759.834</v>
          </cell>
        </row>
        <row r="3">
          <cell r="B3">
            <v>36755122.07500002</v>
          </cell>
          <cell r="C3">
            <v>34865994.21099999</v>
          </cell>
          <cell r="D3">
            <v>20213287.803000003</v>
          </cell>
          <cell r="E3">
            <v>11015815.638</v>
          </cell>
          <cell r="F3">
            <v>14885047.461000001</v>
          </cell>
          <cell r="G3">
            <v>117735267.18800001</v>
          </cell>
        </row>
        <row r="4">
          <cell r="B4">
            <v>1349573.64</v>
          </cell>
          <cell r="C4">
            <v>2792351.0639999993</v>
          </cell>
          <cell r="D4">
            <v>2081959.5659999999</v>
          </cell>
          <cell r="E4">
            <v>995816.2949999999</v>
          </cell>
          <cell r="F4">
            <v>2449793.012</v>
          </cell>
          <cell r="G4">
            <v>9669493.577</v>
          </cell>
        </row>
        <row r="5">
          <cell r="B5">
            <v>213298906.60999998</v>
          </cell>
          <cell r="C5">
            <v>90060603.02700001</v>
          </cell>
          <cell r="D5">
            <v>76311677.27600001</v>
          </cell>
          <cell r="E5">
            <v>31153668.273000002</v>
          </cell>
          <cell r="F5">
            <v>61897614.55399999</v>
          </cell>
          <cell r="G5">
            <v>472722469.74</v>
          </cell>
        </row>
        <row r="6">
          <cell r="B6">
            <v>93803581.88300005</v>
          </cell>
          <cell r="C6">
            <v>49483107.198</v>
          </cell>
          <cell r="D6">
            <v>22180409.374999993</v>
          </cell>
          <cell r="E6">
            <v>12521781.895000003</v>
          </cell>
          <cell r="F6">
            <v>22191488.709000003</v>
          </cell>
          <cell r="G6">
            <v>200180369.06000003</v>
          </cell>
        </row>
        <row r="7">
          <cell r="B7">
            <v>8814356.334</v>
          </cell>
          <cell r="C7">
            <v>1647048.7529999998</v>
          </cell>
          <cell r="D7">
            <v>0</v>
          </cell>
          <cell r="E7">
            <v>396835.929</v>
          </cell>
          <cell r="F7">
            <v>2504928.636</v>
          </cell>
          <cell r="G7">
            <v>13363169.652</v>
          </cell>
        </row>
        <row r="8">
          <cell r="B8">
            <v>35593158.421</v>
          </cell>
          <cell r="C8">
            <v>53683883.63600001</v>
          </cell>
          <cell r="D8">
            <v>11561258.939</v>
          </cell>
          <cell r="E8">
            <v>1648121.149</v>
          </cell>
          <cell r="F8">
            <v>33257127.398000002</v>
          </cell>
          <cell r="G8">
            <v>135743549.543</v>
          </cell>
        </row>
        <row r="9">
          <cell r="B9">
            <v>19145609.664</v>
          </cell>
          <cell r="C9">
            <v>8855216.463</v>
          </cell>
          <cell r="D9">
            <v>6217416.294</v>
          </cell>
          <cell r="E9">
            <v>572754.135</v>
          </cell>
          <cell r="F9">
            <v>14113489.749</v>
          </cell>
          <cell r="G9">
            <v>48904486.305</v>
          </cell>
        </row>
        <row r="10">
          <cell r="B10">
            <v>306397.845</v>
          </cell>
          <cell r="C10">
            <v>2712525.9129999997</v>
          </cell>
          <cell r="D10">
            <v>0</v>
          </cell>
          <cell r="E10">
            <v>2483702.193</v>
          </cell>
          <cell r="F10">
            <v>2523265.22</v>
          </cell>
          <cell r="G10">
            <v>8025891.171</v>
          </cell>
        </row>
        <row r="11">
          <cell r="B11">
            <v>458318711.3270001</v>
          </cell>
          <cell r="C11">
            <v>271089064.773</v>
          </cell>
          <cell r="D11">
            <v>179280650.49100003</v>
          </cell>
          <cell r="E11">
            <v>68020526.685</v>
          </cell>
          <cell r="F11">
            <v>179136502.794</v>
          </cell>
          <cell r="G11">
            <v>1155845456.0700002</v>
          </cell>
        </row>
      </sheetData>
      <sheetData sheetId="9">
        <row r="2">
          <cell r="B2">
            <v>8007560.4629999995</v>
          </cell>
          <cell r="C2">
            <v>19115980.980000004</v>
          </cell>
          <cell r="D2">
            <v>32859553.615</v>
          </cell>
          <cell r="E2">
            <v>25463598.499000005</v>
          </cell>
          <cell r="F2">
            <v>64054066.276999995</v>
          </cell>
          <cell r="G2">
            <v>149500759.834</v>
          </cell>
        </row>
        <row r="3">
          <cell r="B3">
            <v>10108919.380999997</v>
          </cell>
          <cell r="C3">
            <v>25334244.447</v>
          </cell>
          <cell r="D3">
            <v>32284589.761999987</v>
          </cell>
          <cell r="E3">
            <v>19654267.788000006</v>
          </cell>
          <cell r="F3">
            <v>30353245.809999987</v>
          </cell>
          <cell r="G3">
            <v>117735267.18799998</v>
          </cell>
        </row>
        <row r="4">
          <cell r="B4">
            <v>405969.039</v>
          </cell>
          <cell r="C4">
            <v>2044664.2309999997</v>
          </cell>
          <cell r="D4">
            <v>2030437.29</v>
          </cell>
          <cell r="E4">
            <v>3008316.7950000004</v>
          </cell>
          <cell r="F4">
            <v>2180106.222</v>
          </cell>
          <cell r="G4">
            <v>9669493.577</v>
          </cell>
        </row>
        <row r="5">
          <cell r="B5">
            <v>32792118.373000003</v>
          </cell>
          <cell r="C5">
            <v>88087589.79100001</v>
          </cell>
          <cell r="D5">
            <v>147174863.26299995</v>
          </cell>
          <cell r="E5">
            <v>75176156.66900001</v>
          </cell>
          <cell r="F5">
            <v>129491741.64400002</v>
          </cell>
          <cell r="G5">
            <v>472722469.74</v>
          </cell>
        </row>
        <row r="6">
          <cell r="B6">
            <v>15023126.805</v>
          </cell>
          <cell r="C6">
            <v>34996674.64</v>
          </cell>
          <cell r="D6">
            <v>45554617.72399999</v>
          </cell>
          <cell r="E6">
            <v>31854033.847</v>
          </cell>
          <cell r="F6">
            <v>72751916.04400001</v>
          </cell>
          <cell r="G6">
            <v>200180369.06</v>
          </cell>
        </row>
        <row r="7">
          <cell r="B7">
            <v>1495450.4039999999</v>
          </cell>
          <cell r="C7">
            <v>8169444.864</v>
          </cell>
          <cell r="D7">
            <v>0</v>
          </cell>
          <cell r="E7">
            <v>2656526.985</v>
          </cell>
          <cell r="F7">
            <v>1041747.399</v>
          </cell>
          <cell r="G7">
            <v>13363169.651999999</v>
          </cell>
        </row>
        <row r="8">
          <cell r="B8">
            <v>4463215.366</v>
          </cell>
          <cell r="C8">
            <v>17726111.53</v>
          </cell>
          <cell r="D8">
            <v>43320317.732999995</v>
          </cell>
          <cell r="E8">
            <v>41245843.841000006</v>
          </cell>
          <cell r="F8">
            <v>28988061.072999995</v>
          </cell>
          <cell r="G8">
            <v>135743549.54299998</v>
          </cell>
        </row>
        <row r="9">
          <cell r="B9">
            <v>3066248.468</v>
          </cell>
          <cell r="C9">
            <v>11178785.682</v>
          </cell>
          <cell r="D9">
            <v>13319451.669</v>
          </cell>
          <cell r="E9">
            <v>10310500.792</v>
          </cell>
          <cell r="F9">
            <v>11029499.693999998</v>
          </cell>
          <cell r="G9">
            <v>48904486.305</v>
          </cell>
        </row>
        <row r="10">
          <cell r="B10">
            <v>480487.406</v>
          </cell>
          <cell r="C10">
            <v>141054.498</v>
          </cell>
          <cell r="D10">
            <v>5889325.259000001</v>
          </cell>
          <cell r="E10">
            <v>1446706.7719999999</v>
          </cell>
          <cell r="F10">
            <v>68317.236</v>
          </cell>
          <cell r="G10">
            <v>8025891.171</v>
          </cell>
        </row>
        <row r="11">
          <cell r="B11">
            <v>75843095.705</v>
          </cell>
          <cell r="C11">
            <v>206794550.663</v>
          </cell>
          <cell r="D11">
            <v>322433156.3149999</v>
          </cell>
          <cell r="E11">
            <v>210815951.98800004</v>
          </cell>
          <cell r="F11">
            <v>339958701.39900005</v>
          </cell>
          <cell r="G11">
            <v>1155845456.07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Feuil4"/>
      <sheetName val="base menage 2019"/>
      <sheetName val="Feuil5"/>
      <sheetName val="Feuil6"/>
      <sheetName val="age"/>
      <sheetName val="type"/>
      <sheetName val="taille"/>
      <sheetName val="revenu"/>
      <sheetName val="communauté"/>
      <sheetName val="statut occupation"/>
      <sheetName val="quintile"/>
      <sheetName val="Feuil1"/>
      <sheetName val="COICOP SSCLASSE"/>
    </sheetNames>
    <sheetDataSet>
      <sheetData sheetId="11">
        <row r="40">
          <cell r="C40">
            <v>18327.481161390628</v>
          </cell>
          <cell r="D40">
            <v>18050.566399067076</v>
          </cell>
          <cell r="E40">
            <v>18172.033031782896</v>
          </cell>
          <cell r="F40">
            <v>18088.280597829176</v>
          </cell>
          <cell r="G40">
            <v>90813.786036795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tabSelected="1" zoomScaleSheetLayoutView="100" zoomScalePageLayoutView="0" workbookViewId="0" topLeftCell="A1">
      <selection activeCell="A5" sqref="A5"/>
    </sheetView>
  </sheetViews>
  <sheetFormatPr defaultColWidth="12" defaultRowHeight="11.25"/>
  <cols>
    <col min="1" max="1" width="7.16015625" style="45" customWidth="1"/>
    <col min="2" max="2" width="87.16015625" style="91" bestFit="1" customWidth="1"/>
    <col min="3" max="3" width="19" style="52" bestFit="1" customWidth="1"/>
    <col min="4" max="35" width="12" style="43" customWidth="1"/>
    <col min="36" max="16384" width="12" style="52" customWidth="1"/>
  </cols>
  <sheetData>
    <row r="2" ht="19.5">
      <c r="A2" s="90" t="s">
        <v>71</v>
      </c>
    </row>
    <row r="3" ht="15">
      <c r="A3" s="56"/>
    </row>
    <row r="4" ht="15">
      <c r="A4" s="93" t="s">
        <v>56</v>
      </c>
    </row>
    <row r="5" spans="1:2" ht="15">
      <c r="A5" s="100" t="s">
        <v>85</v>
      </c>
      <c r="B5" s="38"/>
    </row>
    <row r="6" spans="1:2" ht="15">
      <c r="A6" s="38"/>
      <c r="B6" s="38"/>
    </row>
    <row r="7" spans="1:6" ht="15">
      <c r="A7" s="120">
        <v>1</v>
      </c>
      <c r="B7" s="121" t="s">
        <v>22</v>
      </c>
      <c r="C7" s="122"/>
      <c r="D7" s="122"/>
      <c r="E7" s="122"/>
      <c r="F7" s="122"/>
    </row>
    <row r="8" spans="1:6" ht="15">
      <c r="A8" s="120">
        <v>2</v>
      </c>
      <c r="B8" s="121" t="s">
        <v>81</v>
      </c>
      <c r="C8" s="122"/>
      <c r="D8" s="122"/>
      <c r="E8" s="122"/>
      <c r="F8" s="122"/>
    </row>
    <row r="9" spans="1:6" ht="15">
      <c r="A9" s="120">
        <v>3</v>
      </c>
      <c r="B9" s="121" t="s">
        <v>82</v>
      </c>
      <c r="C9" s="122"/>
      <c r="D9" s="122"/>
      <c r="E9" s="122"/>
      <c r="F9" s="122"/>
    </row>
    <row r="10" spans="1:6" ht="15">
      <c r="A10" s="120">
        <v>4</v>
      </c>
      <c r="B10" s="121" t="s">
        <v>83</v>
      </c>
      <c r="C10" s="122"/>
      <c r="D10" s="122"/>
      <c r="E10" s="122"/>
      <c r="F10" s="122"/>
    </row>
    <row r="11" spans="1:6" ht="15">
      <c r="A11" s="120">
        <v>5</v>
      </c>
      <c r="B11" s="121" t="s">
        <v>13</v>
      </c>
      <c r="C11" s="122"/>
      <c r="D11" s="122"/>
      <c r="E11" s="122"/>
      <c r="F11" s="122"/>
    </row>
    <row r="12" spans="1:6" ht="15">
      <c r="A12" s="120">
        <v>6</v>
      </c>
      <c r="B12" s="121" t="s">
        <v>18</v>
      </c>
      <c r="C12" s="122"/>
      <c r="D12" s="122"/>
      <c r="E12" s="122"/>
      <c r="F12" s="122"/>
    </row>
    <row r="13" spans="1:6" ht="15">
      <c r="A13" s="120">
        <v>7</v>
      </c>
      <c r="B13" s="121" t="s">
        <v>84</v>
      </c>
      <c r="C13" s="122"/>
      <c r="D13" s="122"/>
      <c r="E13" s="122"/>
      <c r="F13" s="122"/>
    </row>
    <row r="14" spans="1:6" ht="15">
      <c r="A14" s="120">
        <v>8</v>
      </c>
      <c r="B14" s="121" t="s">
        <v>21</v>
      </c>
      <c r="C14" s="122"/>
      <c r="D14" s="122"/>
      <c r="E14" s="122"/>
      <c r="F14" s="122"/>
    </row>
    <row r="16" ht="15">
      <c r="B16" s="52" t="s">
        <v>17</v>
      </c>
    </row>
    <row r="17" ht="15">
      <c r="B17" s="91" t="s">
        <v>67</v>
      </c>
    </row>
    <row r="18" ht="15">
      <c r="B18" s="91" t="s">
        <v>68</v>
      </c>
    </row>
    <row r="19" ht="15">
      <c r="B19" s="91" t="s">
        <v>69</v>
      </c>
    </row>
    <row r="20" ht="15">
      <c r="B20" s="92" t="s">
        <v>1</v>
      </c>
    </row>
  </sheetData>
  <sheetProtection/>
  <mergeCells count="8">
    <mergeCell ref="B13:F13"/>
    <mergeCell ref="B14:F14"/>
    <mergeCell ref="B7:F7"/>
    <mergeCell ref="B8:F8"/>
    <mergeCell ref="B9:F9"/>
    <mergeCell ref="B10:F10"/>
    <mergeCell ref="B11:F11"/>
    <mergeCell ref="B12:F12"/>
  </mergeCells>
  <hyperlinks>
    <hyperlink ref="A7:B7" location="'2 dépense monétaire 1NC'!A1" display="'2 dépense monétaire 1NC'!A1"/>
    <hyperlink ref="A11:B11" location="'2 dépense monétaire 2prov'!A1" display="'2 dépense monétaire 2prov'!A1"/>
    <hyperlink ref="A12:B12" location="'2 dépense monétaire 3zone'!A1" display="'2 dépense monétaire 3zone'!A1"/>
    <hyperlink ref="A13:B13" location="'2 dépense monétaire 4CSP'!A1" display="'2 dépense monétaire 4CSP'!A1"/>
    <hyperlink ref="A7:C7" location="'DM détail NC'!A1" display="'DM détail NC'!A1"/>
    <hyperlink ref="A11:C11" location="'DM détail prov'!A1" display="'DM détail prov'!A1"/>
    <hyperlink ref="A12:C12" location="'DM détail zone'!A1" display="'DM détail zone'!A1"/>
    <hyperlink ref="A13:C13" location="'DM détail csp'!A1" display="'DM détail csp'!A1"/>
    <hyperlink ref="B7" location="'Age personne de référence'!A1" display="Age de la personne de référence"/>
    <hyperlink ref="B11" location="'Type de ménage'!A1" display="Type de ménage"/>
    <hyperlink ref="B12" location="'Revenu mensuel monétaire'!A1" display="Taille du ménage"/>
    <hyperlink ref="B13" location="'Revenu mensuel monétaire'!A1" display="Revenu mensuel monétaire"/>
    <hyperlink ref="B8" location="'Communauté d''appartenance'!A1" display="Communauté d'appartenance de la personne de référence"/>
    <hyperlink ref="B10" location="'Statut d''occupation du logement'!A1" display="Statut d'occupation du logement pour la personne de référence"/>
    <hyperlink ref="B14:F14" location="'Quintile de niveau de vie'!A1" display="Quintile de niveau de vie"/>
    <hyperlink ref="B9:F9" location="CSP!A1" display="Catégorie socioprofessionnelle de la personne de référence"/>
    <hyperlink ref="A8:A14" location="'2 dépense monétaire 1NC'!A1" display="'2 dépense monétaire 1NC'!A1"/>
    <hyperlink ref="B12:F12" location="'Taille du ménage'!A1" display="Taille du ménage"/>
  </hyperlinks>
  <printOptions/>
  <pageMargins left="0.7874015748031497" right="0.2362204724409449" top="0.4330708661417323" bottom="0.4724409448818898" header="0.5118110236220472" footer="0.5118110236220472"/>
  <pageSetup fitToHeight="10" fitToWidth="1" horizontalDpi="600" verticalDpi="600" orientation="portrait" paperSize="9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showGridLines="0" zoomScalePageLayoutView="0" workbookViewId="0" topLeftCell="A1">
      <selection activeCell="B6" sqref="B6"/>
    </sheetView>
  </sheetViews>
  <sheetFormatPr defaultColWidth="12" defaultRowHeight="11.25"/>
  <cols>
    <col min="1" max="1" width="37.33203125" style="24" customWidth="1"/>
    <col min="2" max="7" width="23.83203125" style="24" customWidth="1"/>
    <col min="8" max="16384" width="12" style="24" customWidth="1"/>
  </cols>
  <sheetData>
    <row r="2" spans="1:5" ht="19.5">
      <c r="A2" s="111" t="s">
        <v>72</v>
      </c>
      <c r="B2" s="111"/>
      <c r="C2" s="111"/>
      <c r="D2" s="111"/>
      <c r="E2" s="111"/>
    </row>
    <row r="4" ht="12.75">
      <c r="A4" s="79" t="s">
        <v>23</v>
      </c>
    </row>
    <row r="5" ht="12.75">
      <c r="A5" s="100" t="s">
        <v>70</v>
      </c>
    </row>
    <row r="6" ht="12.75">
      <c r="A6" s="100"/>
    </row>
    <row r="7" spans="1:7" ht="18.75">
      <c r="A7" s="109" t="s">
        <v>29</v>
      </c>
      <c r="B7" s="109"/>
      <c r="C7" s="109"/>
      <c r="D7" s="109"/>
      <c r="E7" s="109"/>
      <c r="F7" s="109"/>
      <c r="G7" s="109"/>
    </row>
    <row r="8" spans="1:9" ht="17.25">
      <c r="A8" s="62"/>
      <c r="B8" s="112" t="s">
        <v>31</v>
      </c>
      <c r="C8" s="112"/>
      <c r="D8" s="112"/>
      <c r="E8" s="112"/>
      <c r="F8" s="112"/>
      <c r="G8" s="62"/>
      <c r="H8" s="57"/>
      <c r="I8" s="57"/>
    </row>
    <row r="9" spans="1:9" ht="31.5">
      <c r="A9" s="63" t="s">
        <v>15</v>
      </c>
      <c r="B9" s="101" t="s">
        <v>24</v>
      </c>
      <c r="C9" s="101" t="s">
        <v>25</v>
      </c>
      <c r="D9" s="101" t="s">
        <v>26</v>
      </c>
      <c r="E9" s="101" t="s">
        <v>27</v>
      </c>
      <c r="F9" s="101" t="s">
        <v>28</v>
      </c>
      <c r="G9" s="101" t="s">
        <v>14</v>
      </c>
      <c r="H9" s="3"/>
      <c r="I9" s="57"/>
    </row>
    <row r="10" spans="1:9" ht="15">
      <c r="A10" s="94" t="s">
        <v>58</v>
      </c>
      <c r="B10" s="19">
        <f>ROUND('[2]Age personne de référence'!B2/1000,0)</f>
        <v>8008</v>
      </c>
      <c r="C10" s="19">
        <f>ROUND('[2]Age personne de référence'!C2/1000,0)</f>
        <v>19116</v>
      </c>
      <c r="D10" s="19">
        <f>ROUND('[2]Age personne de référence'!D2/1000,0)</f>
        <v>32860</v>
      </c>
      <c r="E10" s="19">
        <f>ROUND('[2]Age personne de référence'!E2/1000,0)</f>
        <v>25464</v>
      </c>
      <c r="F10" s="19">
        <f>ROUND('[2]Age personne de référence'!F2/1000,0)</f>
        <v>64054</v>
      </c>
      <c r="G10" s="19">
        <f>ROUND('[2]Age personne de référence'!G2/1000,0)</f>
        <v>149501</v>
      </c>
      <c r="H10" s="6"/>
      <c r="I10" s="57"/>
    </row>
    <row r="11" spans="1:9" ht="15">
      <c r="A11" s="94" t="s">
        <v>59</v>
      </c>
      <c r="B11" s="19">
        <f>ROUND('[2]Age personne de référence'!B3/1000,0)</f>
        <v>10109</v>
      </c>
      <c r="C11" s="19">
        <f>ROUND('[2]Age personne de référence'!C3/1000,0)</f>
        <v>25334</v>
      </c>
      <c r="D11" s="19">
        <f>ROUND('[2]Age personne de référence'!D3/1000,0)</f>
        <v>32285</v>
      </c>
      <c r="E11" s="19">
        <f>ROUND('[2]Age personne de référence'!E3/1000,0)</f>
        <v>19654</v>
      </c>
      <c r="F11" s="19">
        <f>ROUND('[2]Age personne de référence'!F3/1000,0)</f>
        <v>30353</v>
      </c>
      <c r="G11" s="19">
        <f>ROUND('[2]Age personne de référence'!G3/1000,0)</f>
        <v>117735</v>
      </c>
      <c r="H11" s="6"/>
      <c r="I11" s="57"/>
    </row>
    <row r="12" spans="1:9" ht="15">
      <c r="A12" s="94" t="s">
        <v>60</v>
      </c>
      <c r="B12" s="19">
        <f>ROUND('[2]Age personne de référence'!B4/1000,0)</f>
        <v>406</v>
      </c>
      <c r="C12" s="19">
        <f>ROUND('[2]Age personne de référence'!C4/1000,0)</f>
        <v>2045</v>
      </c>
      <c r="D12" s="19">
        <f>ROUND('[2]Age personne de référence'!D4/1000,0)</f>
        <v>2030</v>
      </c>
      <c r="E12" s="19">
        <f>ROUND('[2]Age personne de référence'!E4/1000,0)</f>
        <v>3008</v>
      </c>
      <c r="F12" s="19">
        <f>ROUND('[2]Age personne de référence'!F4/1000,0)</f>
        <v>2180</v>
      </c>
      <c r="G12" s="19">
        <f>ROUND('[2]Age personne de référence'!G4/1000,0)</f>
        <v>9669</v>
      </c>
      <c r="H12" s="6"/>
      <c r="I12" s="57"/>
    </row>
    <row r="13" spans="1:9" ht="15">
      <c r="A13" s="94" t="s">
        <v>61</v>
      </c>
      <c r="B13" s="19">
        <f>ROUND('[2]Age personne de référence'!B5/1000,0)</f>
        <v>32792</v>
      </c>
      <c r="C13" s="19">
        <f>ROUND('[2]Age personne de référence'!C5/1000,0)</f>
        <v>88088</v>
      </c>
      <c r="D13" s="19">
        <f>ROUND('[2]Age personne de référence'!D5/1000,0)</f>
        <v>147175</v>
      </c>
      <c r="E13" s="19">
        <f>ROUND('[2]Age personne de référence'!E5/1000,0)</f>
        <v>75176</v>
      </c>
      <c r="F13" s="19">
        <f>ROUND('[2]Age personne de référence'!F5/1000,0)</f>
        <v>129492</v>
      </c>
      <c r="G13" s="19">
        <f>ROUND('[2]Age personne de référence'!G5/1000,0)</f>
        <v>472722</v>
      </c>
      <c r="H13" s="6"/>
      <c r="I13" s="57"/>
    </row>
    <row r="14" spans="1:9" ht="15">
      <c r="A14" s="94" t="s">
        <v>62</v>
      </c>
      <c r="B14" s="19">
        <f>ROUND('[2]Age personne de référence'!B6/1000,0)</f>
        <v>15023</v>
      </c>
      <c r="C14" s="19">
        <f>ROUND('[2]Age personne de référence'!C6/1000,0)</f>
        <v>34997</v>
      </c>
      <c r="D14" s="19">
        <f>ROUND('[2]Age personne de référence'!D6/1000,0)</f>
        <v>45555</v>
      </c>
      <c r="E14" s="19">
        <f>ROUND('[2]Age personne de référence'!E6/1000,0)</f>
        <v>31854</v>
      </c>
      <c r="F14" s="19">
        <f>ROUND('[2]Age personne de référence'!F6/1000,0)</f>
        <v>72752</v>
      </c>
      <c r="G14" s="19">
        <f>ROUND('[2]Age personne de référence'!G6/1000,0)</f>
        <v>200180</v>
      </c>
      <c r="H14" s="6"/>
      <c r="I14" s="57"/>
    </row>
    <row r="15" spans="1:9" ht="15">
      <c r="A15" s="94" t="s">
        <v>63</v>
      </c>
      <c r="B15" s="19">
        <f>ROUND('[2]Age personne de référence'!B7/1000,0)</f>
        <v>1495</v>
      </c>
      <c r="C15" s="19">
        <f>ROUND('[2]Age personne de référence'!C7/1000,0)</f>
        <v>8169</v>
      </c>
      <c r="D15" s="19">
        <f>ROUND('[2]Age personne de référence'!D7/1000,0)</f>
        <v>0</v>
      </c>
      <c r="E15" s="19">
        <f>ROUND('[2]Age personne de référence'!E7/1000,0)</f>
        <v>2657</v>
      </c>
      <c r="F15" s="19">
        <f>ROUND('[2]Age personne de référence'!F7/1000,0)</f>
        <v>1042</v>
      </c>
      <c r="G15" s="19">
        <f>ROUND('[2]Age personne de référence'!G7/1000,0)</f>
        <v>13363</v>
      </c>
      <c r="H15" s="6"/>
      <c r="I15" s="57"/>
    </row>
    <row r="16" spans="1:9" ht="15">
      <c r="A16" s="94" t="s">
        <v>64</v>
      </c>
      <c r="B16" s="19">
        <f>ROUND('[2]Age personne de référence'!B8/1000,0)</f>
        <v>4463</v>
      </c>
      <c r="C16" s="19">
        <f>ROUND('[2]Age personne de référence'!C8/1000,0)</f>
        <v>17726</v>
      </c>
      <c r="D16" s="19">
        <f>ROUND('[2]Age personne de référence'!D8/1000,0)</f>
        <v>43320</v>
      </c>
      <c r="E16" s="19">
        <f>ROUND('[2]Age personne de référence'!E8/1000,0)</f>
        <v>41246</v>
      </c>
      <c r="F16" s="19">
        <f>ROUND('[2]Age personne de référence'!F8/1000,0)</f>
        <v>28988</v>
      </c>
      <c r="G16" s="19">
        <f>ROUND('[2]Age personne de référence'!G8/1000,0)</f>
        <v>135744</v>
      </c>
      <c r="H16" s="6"/>
      <c r="I16" s="57"/>
    </row>
    <row r="17" spans="1:9" ht="15">
      <c r="A17" s="94" t="s">
        <v>65</v>
      </c>
      <c r="B17" s="19">
        <f>ROUND('[2]Age personne de référence'!B9/1000,0)</f>
        <v>3066</v>
      </c>
      <c r="C17" s="19">
        <f>ROUND('[2]Age personne de référence'!C9/1000,0)</f>
        <v>11179</v>
      </c>
      <c r="D17" s="19">
        <f>ROUND('[2]Age personne de référence'!D9/1000,0)</f>
        <v>13319</v>
      </c>
      <c r="E17" s="19">
        <f>ROUND('[2]Age personne de référence'!E9/1000,0)</f>
        <v>10311</v>
      </c>
      <c r="F17" s="19">
        <f>ROUND('[2]Age personne de référence'!F9/1000,0)</f>
        <v>11029</v>
      </c>
      <c r="G17" s="19">
        <f>ROUND('[2]Age personne de référence'!G9/1000,0)</f>
        <v>48904</v>
      </c>
      <c r="H17" s="6"/>
      <c r="I17" s="57"/>
    </row>
    <row r="18" spans="1:9" ht="15">
      <c r="A18" s="94" t="s">
        <v>66</v>
      </c>
      <c r="B18" s="19">
        <f>ROUND('[2]Age personne de référence'!B10/1000,0)</f>
        <v>480</v>
      </c>
      <c r="C18" s="19">
        <f>ROUND('[2]Age personne de référence'!C10/1000,0)</f>
        <v>141</v>
      </c>
      <c r="D18" s="19">
        <f>ROUND('[2]Age personne de référence'!D10/1000,0)</f>
        <v>5889</v>
      </c>
      <c r="E18" s="19">
        <f>ROUND('[2]Age personne de référence'!E10/1000,0)</f>
        <v>1447</v>
      </c>
      <c r="F18" s="19">
        <f>ROUND('[2]Age personne de référence'!F10/1000,0)</f>
        <v>68</v>
      </c>
      <c r="G18" s="19">
        <f>ROUND('[2]Age personne de référence'!G10/1000,0)</f>
        <v>8026</v>
      </c>
      <c r="H18" s="6"/>
      <c r="I18" s="57"/>
    </row>
    <row r="19" spans="1:9" ht="15">
      <c r="A19" s="64" t="s">
        <v>14</v>
      </c>
      <c r="B19" s="98">
        <f>ROUND('[2]Age personne de référence'!B11/1000,0)</f>
        <v>75843</v>
      </c>
      <c r="C19" s="98">
        <f>ROUND('[2]Age personne de référence'!C11/1000,0)</f>
        <v>206795</v>
      </c>
      <c r="D19" s="98">
        <f>ROUND('[2]Age personne de référence'!D11/1000,0)</f>
        <v>322433</v>
      </c>
      <c r="E19" s="98">
        <f>ROUND('[2]Age personne de référence'!E11/1000,0)</f>
        <v>210816</v>
      </c>
      <c r="F19" s="98">
        <f>ROUND('[2]Age personne de référence'!F11/1000,0)</f>
        <v>339959</v>
      </c>
      <c r="G19" s="98">
        <f>ROUND('[2]Age personne de référence'!G11/1000,0)</f>
        <v>1155845</v>
      </c>
      <c r="H19" s="6"/>
      <c r="I19" s="57"/>
    </row>
    <row r="20" spans="1:9" ht="15" customHeight="1">
      <c r="A20" s="22" t="s">
        <v>0</v>
      </c>
      <c r="B20" s="86"/>
      <c r="F20" s="87"/>
      <c r="G20" s="87"/>
      <c r="H20" s="8"/>
      <c r="I20" s="1"/>
    </row>
    <row r="21" spans="1:9" ht="11.25">
      <c r="A21" s="9"/>
      <c r="B21" s="10"/>
      <c r="C21" s="10"/>
      <c r="D21" s="10"/>
      <c r="E21" s="10"/>
      <c r="F21" s="10"/>
      <c r="G21" s="10"/>
      <c r="H21" s="10"/>
      <c r="I21" s="2"/>
    </row>
    <row r="22" spans="1:8" ht="11.25">
      <c r="A22" s="11"/>
      <c r="B22" s="11"/>
      <c r="C22" s="11"/>
      <c r="D22" s="11"/>
      <c r="E22" s="11"/>
      <c r="F22" s="11"/>
      <c r="G22" s="11"/>
      <c r="H22" s="11"/>
    </row>
    <row r="23" spans="1:8" ht="11.25">
      <c r="A23" s="110"/>
      <c r="B23" s="110"/>
      <c r="C23" s="110"/>
      <c r="D23" s="110"/>
      <c r="E23" s="110"/>
      <c r="F23" s="110"/>
      <c r="G23" s="110"/>
      <c r="H23" s="110"/>
    </row>
    <row r="24" spans="1:8" ht="18.75">
      <c r="A24" s="109" t="s">
        <v>30</v>
      </c>
      <c r="B24" s="109"/>
      <c r="C24" s="109"/>
      <c r="D24" s="109"/>
      <c r="E24" s="109"/>
      <c r="F24" s="109"/>
      <c r="G24" s="109"/>
      <c r="H24" s="1"/>
    </row>
    <row r="25" spans="1:8" ht="17.25">
      <c r="A25" s="62"/>
      <c r="B25" s="112" t="s">
        <v>31</v>
      </c>
      <c r="C25" s="112"/>
      <c r="D25" s="112"/>
      <c r="E25" s="112"/>
      <c r="F25" s="112"/>
      <c r="G25" s="62"/>
      <c r="H25" s="57"/>
    </row>
    <row r="26" spans="1:8" ht="31.5">
      <c r="A26" s="63" t="s">
        <v>15</v>
      </c>
      <c r="B26" s="101" t="s">
        <v>24</v>
      </c>
      <c r="C26" s="101" t="s">
        <v>25</v>
      </c>
      <c r="D26" s="101" t="s">
        <v>26</v>
      </c>
      <c r="E26" s="101" t="s">
        <v>27</v>
      </c>
      <c r="F26" s="101" t="s">
        <v>28</v>
      </c>
      <c r="G26" s="101" t="s">
        <v>14</v>
      </c>
      <c r="H26" s="3"/>
    </row>
    <row r="27" spans="1:8" ht="15">
      <c r="A27" s="94" t="s">
        <v>58</v>
      </c>
      <c r="B27" s="19">
        <f aca="true" t="shared" si="0" ref="B27:G27">ROUND(B10*1000/B$37,-2)</f>
        <v>1100</v>
      </c>
      <c r="C27" s="19">
        <f t="shared" si="0"/>
        <v>1000</v>
      </c>
      <c r="D27" s="19">
        <f t="shared" si="0"/>
        <v>1500</v>
      </c>
      <c r="E27" s="19">
        <f t="shared" si="0"/>
        <v>1500</v>
      </c>
      <c r="F27" s="19">
        <f t="shared" si="0"/>
        <v>2500</v>
      </c>
      <c r="G27" s="19">
        <f t="shared" si="0"/>
        <v>1600</v>
      </c>
      <c r="H27" s="12"/>
    </row>
    <row r="28" spans="1:8" ht="15">
      <c r="A28" s="94" t="s">
        <v>59</v>
      </c>
      <c r="B28" s="19">
        <f aca="true" t="shared" si="1" ref="B28:G28">ROUND(B11*1000/B$37,-2)</f>
        <v>1400</v>
      </c>
      <c r="C28" s="19">
        <f t="shared" si="1"/>
        <v>1300</v>
      </c>
      <c r="D28" s="19">
        <f t="shared" si="1"/>
        <v>1500</v>
      </c>
      <c r="E28" s="19">
        <f t="shared" si="1"/>
        <v>1200</v>
      </c>
      <c r="F28" s="19">
        <f t="shared" si="1"/>
        <v>1200</v>
      </c>
      <c r="G28" s="19">
        <f t="shared" si="1"/>
        <v>1300</v>
      </c>
      <c r="H28" s="12"/>
    </row>
    <row r="29" spans="1:8" ht="15">
      <c r="A29" s="94" t="s">
        <v>60</v>
      </c>
      <c r="B29" s="19">
        <f aca="true" t="shared" si="2" ref="B29:G29">ROUND(B12*1000/B$37,-2)</f>
        <v>100</v>
      </c>
      <c r="C29" s="19">
        <f t="shared" si="2"/>
        <v>100</v>
      </c>
      <c r="D29" s="19">
        <f t="shared" si="2"/>
        <v>100</v>
      </c>
      <c r="E29" s="19">
        <f t="shared" si="2"/>
        <v>200</v>
      </c>
      <c r="F29" s="19">
        <f t="shared" si="2"/>
        <v>100</v>
      </c>
      <c r="G29" s="19">
        <f t="shared" si="2"/>
        <v>100</v>
      </c>
      <c r="H29" s="12"/>
    </row>
    <row r="30" spans="1:8" ht="15">
      <c r="A30" s="94" t="s">
        <v>61</v>
      </c>
      <c r="B30" s="19">
        <f aca="true" t="shared" si="3" ref="B30:G30">ROUND(B13*1000/B$37,-2)</f>
        <v>4700</v>
      </c>
      <c r="C30" s="19">
        <f t="shared" si="3"/>
        <v>4500</v>
      </c>
      <c r="D30" s="19">
        <f t="shared" si="3"/>
        <v>6900</v>
      </c>
      <c r="E30" s="19">
        <f t="shared" si="3"/>
        <v>4500</v>
      </c>
      <c r="F30" s="19">
        <f t="shared" si="3"/>
        <v>5000</v>
      </c>
      <c r="G30" s="19">
        <f t="shared" si="3"/>
        <v>5200</v>
      </c>
      <c r="H30" s="12"/>
    </row>
    <row r="31" spans="1:8" ht="15">
      <c r="A31" s="94" t="s">
        <v>62</v>
      </c>
      <c r="B31" s="19">
        <f aca="true" t="shared" si="4" ref="B31:G31">ROUND(B14*1000/B$37,-2)</f>
        <v>2100</v>
      </c>
      <c r="C31" s="19">
        <f t="shared" si="4"/>
        <v>1800</v>
      </c>
      <c r="D31" s="19">
        <f t="shared" si="4"/>
        <v>2100</v>
      </c>
      <c r="E31" s="19">
        <f t="shared" si="4"/>
        <v>1900</v>
      </c>
      <c r="F31" s="19">
        <f t="shared" si="4"/>
        <v>2800</v>
      </c>
      <c r="G31" s="19">
        <f t="shared" si="4"/>
        <v>2200</v>
      </c>
      <c r="H31" s="12"/>
    </row>
    <row r="32" spans="1:8" ht="15">
      <c r="A32" s="94" t="s">
        <v>63</v>
      </c>
      <c r="B32" s="19">
        <f aca="true" t="shared" si="5" ref="B32:G32">ROUND(B15*1000/B$37,-2)</f>
        <v>200</v>
      </c>
      <c r="C32" s="19">
        <f t="shared" si="5"/>
        <v>400</v>
      </c>
      <c r="D32" s="19">
        <f t="shared" si="5"/>
        <v>0</v>
      </c>
      <c r="E32" s="19">
        <f t="shared" si="5"/>
        <v>200</v>
      </c>
      <c r="F32" s="19">
        <f t="shared" si="5"/>
        <v>0</v>
      </c>
      <c r="G32" s="19">
        <f t="shared" si="5"/>
        <v>100</v>
      </c>
      <c r="H32" s="12"/>
    </row>
    <row r="33" spans="1:8" ht="15">
      <c r="A33" s="94" t="s">
        <v>64</v>
      </c>
      <c r="B33" s="19">
        <f aca="true" t="shared" si="6" ref="B33:G33">ROUND(B16*1000/B$37,-2)</f>
        <v>600</v>
      </c>
      <c r="C33" s="19">
        <f t="shared" si="6"/>
        <v>900</v>
      </c>
      <c r="D33" s="19">
        <f t="shared" si="6"/>
        <v>2000</v>
      </c>
      <c r="E33" s="19">
        <f t="shared" si="6"/>
        <v>2500</v>
      </c>
      <c r="F33" s="19">
        <f t="shared" si="6"/>
        <v>1100</v>
      </c>
      <c r="G33" s="19">
        <f t="shared" si="6"/>
        <v>1500</v>
      </c>
      <c r="H33" s="12"/>
    </row>
    <row r="34" spans="1:8" ht="15">
      <c r="A34" s="94" t="s">
        <v>65</v>
      </c>
      <c r="B34" s="19">
        <f aca="true" t="shared" si="7" ref="B34:G34">ROUND(B17*1000/B$37,-2)</f>
        <v>400</v>
      </c>
      <c r="C34" s="19">
        <f t="shared" si="7"/>
        <v>600</v>
      </c>
      <c r="D34" s="19">
        <f t="shared" si="7"/>
        <v>600</v>
      </c>
      <c r="E34" s="19">
        <f t="shared" si="7"/>
        <v>600</v>
      </c>
      <c r="F34" s="19">
        <f t="shared" si="7"/>
        <v>400</v>
      </c>
      <c r="G34" s="19">
        <f t="shared" si="7"/>
        <v>500</v>
      </c>
      <c r="H34" s="12"/>
    </row>
    <row r="35" spans="1:8" ht="15">
      <c r="A35" s="94" t="s">
        <v>66</v>
      </c>
      <c r="B35" s="19">
        <f aca="true" t="shared" si="8" ref="B35:G36">ROUND(B18*1000/B$37,-2)</f>
        <v>100</v>
      </c>
      <c r="C35" s="19">
        <f t="shared" si="8"/>
        <v>0</v>
      </c>
      <c r="D35" s="19">
        <f t="shared" si="8"/>
        <v>300</v>
      </c>
      <c r="E35" s="19">
        <f t="shared" si="8"/>
        <v>100</v>
      </c>
      <c r="F35" s="19">
        <f t="shared" si="8"/>
        <v>0</v>
      </c>
      <c r="G35" s="19">
        <f t="shared" si="8"/>
        <v>100</v>
      </c>
      <c r="H35" s="12"/>
    </row>
    <row r="36" spans="1:8" ht="15">
      <c r="A36" s="64" t="s">
        <v>14</v>
      </c>
      <c r="B36" s="98">
        <f>ROUND(B19*1000/B$37,-2)</f>
        <v>10800</v>
      </c>
      <c r="C36" s="98">
        <f t="shared" si="8"/>
        <v>10500</v>
      </c>
      <c r="D36" s="98">
        <f t="shared" si="8"/>
        <v>15100</v>
      </c>
      <c r="E36" s="98">
        <f t="shared" si="8"/>
        <v>12600</v>
      </c>
      <c r="F36" s="98">
        <f t="shared" si="8"/>
        <v>13100</v>
      </c>
      <c r="G36" s="98">
        <f t="shared" si="8"/>
        <v>12700</v>
      </c>
      <c r="H36" s="13"/>
    </row>
    <row r="37" spans="1:8" ht="15">
      <c r="A37" s="64" t="s">
        <v>2</v>
      </c>
      <c r="B37" s="21">
        <v>7013.182858700923</v>
      </c>
      <c r="C37" s="21">
        <v>19685.717789793922</v>
      </c>
      <c r="D37" s="21">
        <v>21376.627601416018</v>
      </c>
      <c r="E37" s="21">
        <v>16785.760543307937</v>
      </c>
      <c r="F37" s="21">
        <v>25952.497243576214</v>
      </c>
      <c r="G37" s="21">
        <v>90813.786036795</v>
      </c>
      <c r="H37" s="14"/>
    </row>
    <row r="38" spans="1:8" ht="12.75">
      <c r="A38" s="22" t="s">
        <v>3</v>
      </c>
      <c r="B38" s="88"/>
      <c r="C38" s="88"/>
      <c r="D38" s="88"/>
      <c r="E38" s="88"/>
      <c r="F38" s="88"/>
      <c r="G38" s="88"/>
      <c r="H38" s="8"/>
    </row>
    <row r="39" spans="1:8" ht="11.25">
      <c r="A39" s="9"/>
      <c r="B39" s="15"/>
      <c r="C39" s="16"/>
      <c r="D39" s="16"/>
      <c r="E39" s="16"/>
      <c r="F39" s="16"/>
      <c r="G39" s="17"/>
      <c r="H39" s="17"/>
    </row>
    <row r="40" spans="1:8" ht="11.25">
      <c r="A40" s="9"/>
      <c r="B40" s="15"/>
      <c r="C40" s="16"/>
      <c r="D40" s="16"/>
      <c r="E40" s="16"/>
      <c r="F40" s="16"/>
      <c r="G40" s="17"/>
      <c r="H40" s="17"/>
    </row>
    <row r="41" spans="1:8" ht="12.75">
      <c r="A41" s="114"/>
      <c r="B41" s="114"/>
      <c r="C41" s="114"/>
      <c r="D41" s="114"/>
      <c r="E41" s="114"/>
      <c r="F41" s="114"/>
      <c r="G41" s="114"/>
      <c r="H41" s="114"/>
    </row>
    <row r="42" spans="1:8" ht="18.75">
      <c r="A42" s="109" t="s">
        <v>4</v>
      </c>
      <c r="B42" s="109"/>
      <c r="C42" s="109"/>
      <c r="D42" s="109"/>
      <c r="E42" s="109"/>
      <c r="F42" s="109"/>
      <c r="G42" s="109"/>
      <c r="H42" s="2"/>
    </row>
    <row r="43" spans="1:8" ht="17.25">
      <c r="A43" s="62"/>
      <c r="B43" s="112" t="s">
        <v>31</v>
      </c>
      <c r="C43" s="112"/>
      <c r="D43" s="112"/>
      <c r="E43" s="112"/>
      <c r="F43" s="112"/>
      <c r="G43" s="62"/>
      <c r="H43" s="115"/>
    </row>
    <row r="44" spans="1:8" ht="31.5">
      <c r="A44" s="63" t="s">
        <v>15</v>
      </c>
      <c r="B44" s="101" t="s">
        <v>24</v>
      </c>
      <c r="C44" s="101" t="s">
        <v>25</v>
      </c>
      <c r="D44" s="101" t="s">
        <v>26</v>
      </c>
      <c r="E44" s="101" t="s">
        <v>27</v>
      </c>
      <c r="F44" s="101" t="s">
        <v>28</v>
      </c>
      <c r="G44" s="101" t="s">
        <v>14</v>
      </c>
      <c r="H44" s="115"/>
    </row>
    <row r="45" spans="1:8" ht="15">
      <c r="A45" s="94" t="s">
        <v>58</v>
      </c>
      <c r="B45" s="19">
        <f aca="true" t="shared" si="9" ref="B45:G45">ROUND(B10*1000/B$55,-2)</f>
        <v>600</v>
      </c>
      <c r="C45" s="19">
        <f t="shared" si="9"/>
        <v>500</v>
      </c>
      <c r="D45" s="19">
        <f t="shared" si="9"/>
        <v>700</v>
      </c>
      <c r="E45" s="19">
        <f t="shared" si="9"/>
        <v>800</v>
      </c>
      <c r="F45" s="19">
        <f t="shared" si="9"/>
        <v>1600</v>
      </c>
      <c r="G45" s="19">
        <f t="shared" si="9"/>
        <v>900</v>
      </c>
      <c r="H45" s="12"/>
    </row>
    <row r="46" spans="1:8" ht="15">
      <c r="A46" s="94" t="s">
        <v>59</v>
      </c>
      <c r="B46" s="19">
        <f aca="true" t="shared" si="10" ref="B46:G46">ROUND(B11*1000/B$55,-2)</f>
        <v>800</v>
      </c>
      <c r="C46" s="19">
        <f t="shared" si="10"/>
        <v>700</v>
      </c>
      <c r="D46" s="19">
        <f t="shared" si="10"/>
        <v>700</v>
      </c>
      <c r="E46" s="19">
        <f t="shared" si="10"/>
        <v>600</v>
      </c>
      <c r="F46" s="19">
        <f t="shared" si="10"/>
        <v>700</v>
      </c>
      <c r="G46" s="19">
        <f t="shared" si="10"/>
        <v>700</v>
      </c>
      <c r="H46" s="12"/>
    </row>
    <row r="47" spans="1:8" ht="15">
      <c r="A47" s="94" t="s">
        <v>60</v>
      </c>
      <c r="B47" s="19">
        <f aca="true" t="shared" si="11" ref="B47:G47">ROUND(B12*1000/B$55,-2)</f>
        <v>0</v>
      </c>
      <c r="C47" s="19">
        <f t="shared" si="11"/>
        <v>100</v>
      </c>
      <c r="D47" s="19">
        <f t="shared" si="11"/>
        <v>0</v>
      </c>
      <c r="E47" s="19">
        <f t="shared" si="11"/>
        <v>100</v>
      </c>
      <c r="F47" s="19">
        <f t="shared" si="11"/>
        <v>100</v>
      </c>
      <c r="G47" s="19">
        <f t="shared" si="11"/>
        <v>100</v>
      </c>
      <c r="H47" s="12"/>
    </row>
    <row r="48" spans="1:8" ht="15">
      <c r="A48" s="94" t="s">
        <v>61</v>
      </c>
      <c r="B48" s="19">
        <f aca="true" t="shared" si="12" ref="B48:G48">ROUND(B13*1000/B$55,-2)</f>
        <v>2600</v>
      </c>
      <c r="C48" s="19">
        <f t="shared" si="12"/>
        <v>2400</v>
      </c>
      <c r="D48" s="19">
        <f t="shared" si="12"/>
        <v>3200</v>
      </c>
      <c r="E48" s="19">
        <f t="shared" si="12"/>
        <v>2200</v>
      </c>
      <c r="F48" s="19">
        <f t="shared" si="12"/>
        <v>3200</v>
      </c>
      <c r="G48" s="19">
        <f t="shared" si="12"/>
        <v>2800</v>
      </c>
      <c r="H48" s="12"/>
    </row>
    <row r="49" spans="1:8" ht="15">
      <c r="A49" s="94" t="s">
        <v>62</v>
      </c>
      <c r="B49" s="19">
        <f aca="true" t="shared" si="13" ref="B49:G49">ROUND(B14*1000/B$55,-2)</f>
        <v>1200</v>
      </c>
      <c r="C49" s="19">
        <f t="shared" si="13"/>
        <v>1000</v>
      </c>
      <c r="D49" s="19">
        <f t="shared" si="13"/>
        <v>1000</v>
      </c>
      <c r="E49" s="19">
        <f t="shared" si="13"/>
        <v>900</v>
      </c>
      <c r="F49" s="19">
        <f t="shared" si="13"/>
        <v>1800</v>
      </c>
      <c r="G49" s="19">
        <f t="shared" si="13"/>
        <v>1200</v>
      </c>
      <c r="H49" s="12"/>
    </row>
    <row r="50" spans="1:8" ht="15">
      <c r="A50" s="94" t="s">
        <v>63</v>
      </c>
      <c r="B50" s="19">
        <f aca="true" t="shared" si="14" ref="B50:G50">ROUND(B15*1000/B$55,-2)</f>
        <v>100</v>
      </c>
      <c r="C50" s="19">
        <f t="shared" si="14"/>
        <v>200</v>
      </c>
      <c r="D50" s="19">
        <f t="shared" si="14"/>
        <v>0</v>
      </c>
      <c r="E50" s="19">
        <f t="shared" si="14"/>
        <v>100</v>
      </c>
      <c r="F50" s="19">
        <f t="shared" si="14"/>
        <v>0</v>
      </c>
      <c r="G50" s="19">
        <f t="shared" si="14"/>
        <v>100</v>
      </c>
      <c r="H50" s="12"/>
    </row>
    <row r="51" spans="1:8" ht="15">
      <c r="A51" s="94" t="s">
        <v>64</v>
      </c>
      <c r="B51" s="19">
        <f aca="true" t="shared" si="15" ref="B51:G51">ROUND(B16*1000/B$55,-2)</f>
        <v>400</v>
      </c>
      <c r="C51" s="19">
        <f t="shared" si="15"/>
        <v>500</v>
      </c>
      <c r="D51" s="19">
        <f t="shared" si="15"/>
        <v>900</v>
      </c>
      <c r="E51" s="19">
        <f t="shared" si="15"/>
        <v>1200</v>
      </c>
      <c r="F51" s="19">
        <f t="shared" si="15"/>
        <v>700</v>
      </c>
      <c r="G51" s="19">
        <f t="shared" si="15"/>
        <v>800</v>
      </c>
      <c r="H51" s="12"/>
    </row>
    <row r="52" spans="1:8" ht="15">
      <c r="A52" s="94" t="s">
        <v>65</v>
      </c>
      <c r="B52" s="19">
        <f aca="true" t="shared" si="16" ref="B52:G52">ROUND(B17*1000/B$55,-2)</f>
        <v>200</v>
      </c>
      <c r="C52" s="19">
        <f t="shared" si="16"/>
        <v>300</v>
      </c>
      <c r="D52" s="19">
        <f t="shared" si="16"/>
        <v>300</v>
      </c>
      <c r="E52" s="19">
        <f t="shared" si="16"/>
        <v>300</v>
      </c>
      <c r="F52" s="19">
        <f t="shared" si="16"/>
        <v>300</v>
      </c>
      <c r="G52" s="19">
        <f t="shared" si="16"/>
        <v>300</v>
      </c>
      <c r="H52" s="12"/>
    </row>
    <row r="53" spans="1:8" ht="15">
      <c r="A53" s="94" t="s">
        <v>66</v>
      </c>
      <c r="B53" s="19">
        <f aca="true" t="shared" si="17" ref="B53:G53">ROUND(B18*1000/B$55,-2)</f>
        <v>0</v>
      </c>
      <c r="C53" s="19">
        <f t="shared" si="17"/>
        <v>0</v>
      </c>
      <c r="D53" s="19">
        <f t="shared" si="17"/>
        <v>100</v>
      </c>
      <c r="E53" s="19">
        <f t="shared" si="17"/>
        <v>0</v>
      </c>
      <c r="F53" s="19">
        <f t="shared" si="17"/>
        <v>0</v>
      </c>
      <c r="G53" s="19">
        <f t="shared" si="17"/>
        <v>0</v>
      </c>
      <c r="H53" s="12"/>
    </row>
    <row r="54" spans="1:8" ht="15">
      <c r="A54" s="64" t="s">
        <v>14</v>
      </c>
      <c r="B54" s="98">
        <f aca="true" t="shared" si="18" ref="B54:G54">ROUND(B19*1000/B$55,-2)</f>
        <v>6100</v>
      </c>
      <c r="C54" s="98">
        <f t="shared" si="18"/>
        <v>5600</v>
      </c>
      <c r="D54" s="98">
        <f t="shared" si="18"/>
        <v>7000</v>
      </c>
      <c r="E54" s="98">
        <f t="shared" si="18"/>
        <v>6200</v>
      </c>
      <c r="F54" s="98">
        <f t="shared" si="18"/>
        <v>8300</v>
      </c>
      <c r="G54" s="98">
        <f t="shared" si="18"/>
        <v>6800</v>
      </c>
      <c r="H54" s="14"/>
    </row>
    <row r="55" spans="1:8" ht="15">
      <c r="A55" s="64" t="s">
        <v>5</v>
      </c>
      <c r="B55" s="18">
        <v>12476.61980476011</v>
      </c>
      <c r="C55" s="18">
        <v>36718.03995955188</v>
      </c>
      <c r="D55" s="18">
        <v>46359.11913948938</v>
      </c>
      <c r="E55" s="18">
        <v>33845.213842740355</v>
      </c>
      <c r="F55" s="18">
        <v>41019.8725209459</v>
      </c>
      <c r="G55" s="18">
        <v>170418.86526748762</v>
      </c>
      <c r="H55" s="13"/>
    </row>
    <row r="56" spans="1:8" ht="12.75">
      <c r="A56" s="22" t="s">
        <v>3</v>
      </c>
      <c r="B56" s="113"/>
      <c r="C56" s="113"/>
      <c r="D56" s="113"/>
      <c r="E56" s="113"/>
      <c r="F56" s="113"/>
      <c r="G56" s="113"/>
      <c r="H56" s="8"/>
    </row>
    <row r="57" spans="1:8" ht="12.75">
      <c r="A57" s="23" t="s">
        <v>16</v>
      </c>
      <c r="B57" s="58"/>
      <c r="C57" s="58"/>
      <c r="D57" s="58"/>
      <c r="E57" s="58"/>
      <c r="F57" s="58"/>
      <c r="G57" s="58"/>
      <c r="H57" s="8"/>
    </row>
    <row r="58" ht="11.25">
      <c r="A58" s="89"/>
    </row>
  </sheetData>
  <sheetProtection/>
  <mergeCells count="11">
    <mergeCell ref="B56:G56"/>
    <mergeCell ref="A41:H41"/>
    <mergeCell ref="B43:F43"/>
    <mergeCell ref="H43:H44"/>
    <mergeCell ref="A42:G42"/>
    <mergeCell ref="A7:G7"/>
    <mergeCell ref="A24:G24"/>
    <mergeCell ref="A23:H23"/>
    <mergeCell ref="A2:E2"/>
    <mergeCell ref="B8:F8"/>
    <mergeCell ref="B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57"/>
  <sheetViews>
    <sheetView showGridLines="0" zoomScalePageLayoutView="0" workbookViewId="0" topLeftCell="A1">
      <selection activeCell="F2" sqref="F2"/>
    </sheetView>
  </sheetViews>
  <sheetFormatPr defaultColWidth="12" defaultRowHeight="11.25"/>
  <cols>
    <col min="1" max="1" width="33" style="52" customWidth="1"/>
    <col min="2" max="2" width="19" style="52" customWidth="1"/>
    <col min="3" max="3" width="22.66015625" style="52" customWidth="1"/>
    <col min="4" max="4" width="21.66015625" style="52" customWidth="1"/>
    <col min="5" max="16384" width="12" style="52" customWidth="1"/>
  </cols>
  <sheetData>
    <row r="1" ht="15" customHeight="1"/>
    <row r="2" spans="1:5" ht="15" customHeight="1">
      <c r="A2" s="111" t="s">
        <v>72</v>
      </c>
      <c r="B2" s="111"/>
      <c r="C2" s="111"/>
      <c r="D2" s="111"/>
      <c r="E2" s="111"/>
    </row>
    <row r="3" ht="15" customHeight="1"/>
    <row r="4" ht="15" customHeight="1">
      <c r="A4" s="53" t="s">
        <v>23</v>
      </c>
    </row>
    <row r="5" ht="15" customHeight="1">
      <c r="A5" s="100" t="s">
        <v>70</v>
      </c>
    </row>
    <row r="6" ht="15" customHeight="1">
      <c r="A6" s="100"/>
    </row>
    <row r="7" spans="1:4" s="38" customFormat="1" ht="15" customHeight="1">
      <c r="A7" s="118" t="s">
        <v>29</v>
      </c>
      <c r="B7" s="118"/>
      <c r="C7" s="118"/>
      <c r="D7" s="118"/>
    </row>
    <row r="8" spans="1:4" s="38" customFormat="1" ht="15" customHeight="1">
      <c r="A8" s="76"/>
      <c r="B8" s="112" t="s">
        <v>19</v>
      </c>
      <c r="C8" s="112"/>
      <c r="D8" s="76"/>
    </row>
    <row r="9" spans="1:4" s="40" customFormat="1" ht="15" customHeight="1">
      <c r="A9" s="81" t="s">
        <v>15</v>
      </c>
      <c r="B9" s="106" t="s">
        <v>39</v>
      </c>
      <c r="C9" s="106" t="s">
        <v>40</v>
      </c>
      <c r="D9" s="107" t="s">
        <v>14</v>
      </c>
    </row>
    <row r="10" spans="1:4" s="38" customFormat="1" ht="15" customHeight="1">
      <c r="A10" s="94" t="s">
        <v>58</v>
      </c>
      <c r="B10" s="27">
        <f>ROUND('[2]Communauté d''appartenance'!B2/1000,0)</f>
        <v>74529</v>
      </c>
      <c r="C10" s="27">
        <f>ROUND('[2]Communauté d''appartenance'!C2/1000,0)</f>
        <v>74972</v>
      </c>
      <c r="D10" s="27">
        <f>ROUND('[2]Communauté d''appartenance'!D2/1000,0)</f>
        <v>149501</v>
      </c>
    </row>
    <row r="11" spans="1:4" s="38" customFormat="1" ht="15" customHeight="1">
      <c r="A11" s="94" t="s">
        <v>59</v>
      </c>
      <c r="B11" s="27">
        <f>ROUND('[2]Communauté d''appartenance'!B3/1000,0)</f>
        <v>76823</v>
      </c>
      <c r="C11" s="27">
        <f>ROUND('[2]Communauté d''appartenance'!C3/1000,0)</f>
        <v>40913</v>
      </c>
      <c r="D11" s="27">
        <f>ROUND('[2]Communauté d''appartenance'!D3/1000,0)</f>
        <v>117735</v>
      </c>
    </row>
    <row r="12" spans="1:4" s="38" customFormat="1" ht="15" customHeight="1">
      <c r="A12" s="94" t="s">
        <v>60</v>
      </c>
      <c r="B12" s="27">
        <f>ROUND('[2]Communauté d''appartenance'!B4/1000,0)</f>
        <v>3628</v>
      </c>
      <c r="C12" s="27">
        <f>ROUND('[2]Communauté d''appartenance'!C4/1000,0)</f>
        <v>6041</v>
      </c>
      <c r="D12" s="27">
        <f>ROUND('[2]Communauté d''appartenance'!D4/1000,0)</f>
        <v>9669</v>
      </c>
    </row>
    <row r="13" spans="1:4" s="38" customFormat="1" ht="15" customHeight="1">
      <c r="A13" s="94" t="s">
        <v>61</v>
      </c>
      <c r="B13" s="27">
        <f>ROUND('[2]Communauté d''appartenance'!B5/1000,0)</f>
        <v>340588</v>
      </c>
      <c r="C13" s="27">
        <f>ROUND('[2]Communauté d''appartenance'!C5/1000,0)</f>
        <v>132135</v>
      </c>
      <c r="D13" s="27">
        <f>ROUND('[2]Communauté d''appartenance'!D5/1000,0)</f>
        <v>472722</v>
      </c>
    </row>
    <row r="14" spans="1:4" s="38" customFormat="1" ht="15" customHeight="1">
      <c r="A14" s="94" t="s">
        <v>62</v>
      </c>
      <c r="B14" s="27">
        <f>ROUND('[2]Communauté d''appartenance'!B6/1000,0)</f>
        <v>158363</v>
      </c>
      <c r="C14" s="27">
        <f>ROUND('[2]Communauté d''appartenance'!C6/1000,0)</f>
        <v>41817</v>
      </c>
      <c r="D14" s="27">
        <f>ROUND('[2]Communauté d''appartenance'!D6/1000,0)</f>
        <v>200180</v>
      </c>
    </row>
    <row r="15" spans="1:4" s="38" customFormat="1" ht="15" customHeight="1">
      <c r="A15" s="94" t="s">
        <v>63</v>
      </c>
      <c r="B15" s="27">
        <f>ROUND('[2]Communauté d''appartenance'!B7/1000,0)</f>
        <v>1821</v>
      </c>
      <c r="C15" s="27">
        <f>ROUND('[2]Communauté d''appartenance'!C7/1000,0)</f>
        <v>11543</v>
      </c>
      <c r="D15" s="27">
        <f>ROUND('[2]Communauté d''appartenance'!D7/1000,0)</f>
        <v>13363</v>
      </c>
    </row>
    <row r="16" spans="1:4" s="38" customFormat="1" ht="15" customHeight="1">
      <c r="A16" s="94" t="s">
        <v>64</v>
      </c>
      <c r="B16" s="27">
        <f>ROUND('[2]Communauté d''appartenance'!B8/1000,0)</f>
        <v>90413</v>
      </c>
      <c r="C16" s="27">
        <f>ROUND('[2]Communauté d''appartenance'!C8/1000,0)</f>
        <v>45330</v>
      </c>
      <c r="D16" s="27">
        <f>ROUND('[2]Communauté d''appartenance'!D8/1000,0)</f>
        <v>135744</v>
      </c>
    </row>
    <row r="17" spans="1:4" s="38" customFormat="1" ht="15" customHeight="1">
      <c r="A17" s="94" t="s">
        <v>65</v>
      </c>
      <c r="B17" s="27">
        <f>ROUND('[2]Communauté d''appartenance'!B9/1000,0)</f>
        <v>28884</v>
      </c>
      <c r="C17" s="27">
        <f>ROUND('[2]Communauté d''appartenance'!C9/1000,0)</f>
        <v>20021</v>
      </c>
      <c r="D17" s="27">
        <f>ROUND('[2]Communauté d''appartenance'!D9/1000,0)</f>
        <v>48904</v>
      </c>
    </row>
    <row r="18" spans="1:4" s="38" customFormat="1" ht="15" customHeight="1">
      <c r="A18" s="94" t="s">
        <v>66</v>
      </c>
      <c r="B18" s="27">
        <f>ROUND('[2]Communauté d''appartenance'!B10/1000,0)</f>
        <v>935</v>
      </c>
      <c r="C18" s="27">
        <f>ROUND('[2]Communauté d''appartenance'!C10/1000,0)</f>
        <v>7091</v>
      </c>
      <c r="D18" s="27">
        <f>ROUND('[2]Communauté d''appartenance'!D10/1000,0)</f>
        <v>8026</v>
      </c>
    </row>
    <row r="19" spans="1:4" s="38" customFormat="1" ht="15" customHeight="1">
      <c r="A19" s="64" t="s">
        <v>14</v>
      </c>
      <c r="B19" s="98">
        <f>ROUND('[2]Communauté d''appartenance'!B11/1000,0)</f>
        <v>775983</v>
      </c>
      <c r="C19" s="98">
        <f>ROUND('[2]Communauté d''appartenance'!C11/1000,0)</f>
        <v>379863</v>
      </c>
      <c r="D19" s="98">
        <f>ROUND('[2]Communauté d''appartenance'!D11/1000,0)</f>
        <v>1155845</v>
      </c>
    </row>
    <row r="20" spans="1:3" s="38" customFormat="1" ht="15" customHeight="1">
      <c r="A20" s="48" t="s">
        <v>0</v>
      </c>
      <c r="B20" s="42"/>
      <c r="C20" s="51"/>
    </row>
    <row r="21" spans="1:3" s="38" customFormat="1" ht="15" customHeight="1">
      <c r="A21" s="48"/>
      <c r="B21" s="42"/>
      <c r="C21" s="51"/>
    </row>
    <row r="22" spans="1:3" s="38" customFormat="1" ht="15" customHeight="1">
      <c r="A22" s="48"/>
      <c r="B22" s="42"/>
      <c r="C22" s="51"/>
    </row>
    <row r="23" s="38" customFormat="1" ht="15" customHeight="1"/>
    <row r="24" spans="1:4" s="38" customFormat="1" ht="15" customHeight="1">
      <c r="A24" s="118" t="s">
        <v>12</v>
      </c>
      <c r="B24" s="118"/>
      <c r="C24" s="118"/>
      <c r="D24" s="118"/>
    </row>
    <row r="25" spans="1:4" s="38" customFormat="1" ht="15" customHeight="1">
      <c r="A25" s="76"/>
      <c r="B25" s="112" t="s">
        <v>19</v>
      </c>
      <c r="C25" s="112"/>
      <c r="D25" s="76"/>
    </row>
    <row r="26" spans="1:4" s="38" customFormat="1" ht="15" customHeight="1">
      <c r="A26" s="81" t="s">
        <v>15</v>
      </c>
      <c r="B26" s="106" t="s">
        <v>39</v>
      </c>
      <c r="C26" s="106" t="s">
        <v>40</v>
      </c>
      <c r="D26" s="107" t="s">
        <v>14</v>
      </c>
    </row>
    <row r="27" spans="1:4" s="38" customFormat="1" ht="15" customHeight="1">
      <c r="A27" s="94" t="s">
        <v>58</v>
      </c>
      <c r="B27" s="19">
        <f>ROUND(B10*1000/B$37,-2)</f>
        <v>2200</v>
      </c>
      <c r="C27" s="19">
        <f>ROUND(C10*1000/C$37,-2)</f>
        <v>1300</v>
      </c>
      <c r="D27" s="19">
        <f>ROUND(D10*1000/D$37,-2)</f>
        <v>1600</v>
      </c>
    </row>
    <row r="28" spans="1:4" s="38" customFormat="1" ht="15" customHeight="1">
      <c r="A28" s="94" t="s">
        <v>59</v>
      </c>
      <c r="B28" s="19">
        <f aca="true" t="shared" si="0" ref="B28:D35">ROUND(B11*1000/B$37,-2)</f>
        <v>2200</v>
      </c>
      <c r="C28" s="19">
        <f t="shared" si="0"/>
        <v>700</v>
      </c>
      <c r="D28" s="19">
        <f t="shared" si="0"/>
        <v>1300</v>
      </c>
    </row>
    <row r="29" spans="1:4" s="38" customFormat="1" ht="15" customHeight="1">
      <c r="A29" s="94" t="s">
        <v>60</v>
      </c>
      <c r="B29" s="19">
        <f t="shared" si="0"/>
        <v>100</v>
      </c>
      <c r="C29" s="19">
        <f t="shared" si="0"/>
        <v>100</v>
      </c>
      <c r="D29" s="19">
        <f t="shared" si="0"/>
        <v>100</v>
      </c>
    </row>
    <row r="30" spans="1:4" s="38" customFormat="1" ht="15" customHeight="1">
      <c r="A30" s="94" t="s">
        <v>61</v>
      </c>
      <c r="B30" s="19">
        <f t="shared" si="0"/>
        <v>9900</v>
      </c>
      <c r="C30" s="19">
        <f t="shared" si="0"/>
        <v>2300</v>
      </c>
      <c r="D30" s="19">
        <f t="shared" si="0"/>
        <v>5200</v>
      </c>
    </row>
    <row r="31" spans="1:4" s="38" customFormat="1" ht="15" customHeight="1">
      <c r="A31" s="94" t="s">
        <v>62</v>
      </c>
      <c r="B31" s="19">
        <f t="shared" si="0"/>
        <v>4600</v>
      </c>
      <c r="C31" s="19">
        <f t="shared" si="0"/>
        <v>700</v>
      </c>
      <c r="D31" s="19">
        <f t="shared" si="0"/>
        <v>2200</v>
      </c>
    </row>
    <row r="32" spans="1:4" s="38" customFormat="1" ht="15" customHeight="1">
      <c r="A32" s="94" t="s">
        <v>63</v>
      </c>
      <c r="B32" s="19">
        <f t="shared" si="0"/>
        <v>100</v>
      </c>
      <c r="C32" s="19">
        <f t="shared" si="0"/>
        <v>200</v>
      </c>
      <c r="D32" s="19">
        <f t="shared" si="0"/>
        <v>100</v>
      </c>
    </row>
    <row r="33" spans="1:4" s="38" customFormat="1" ht="15" customHeight="1">
      <c r="A33" s="94" t="s">
        <v>64</v>
      </c>
      <c r="B33" s="19">
        <f t="shared" si="0"/>
        <v>2600</v>
      </c>
      <c r="C33" s="19">
        <f t="shared" si="0"/>
        <v>800</v>
      </c>
      <c r="D33" s="19">
        <f t="shared" si="0"/>
        <v>1500</v>
      </c>
    </row>
    <row r="34" spans="1:4" s="38" customFormat="1" ht="15" customHeight="1">
      <c r="A34" s="94" t="s">
        <v>65</v>
      </c>
      <c r="B34" s="19">
        <f t="shared" si="0"/>
        <v>800</v>
      </c>
      <c r="C34" s="19">
        <f t="shared" si="0"/>
        <v>400</v>
      </c>
      <c r="D34" s="19">
        <f t="shared" si="0"/>
        <v>500</v>
      </c>
    </row>
    <row r="35" spans="1:4" s="38" customFormat="1" ht="15" customHeight="1">
      <c r="A35" s="94" t="s">
        <v>66</v>
      </c>
      <c r="B35" s="19">
        <f t="shared" si="0"/>
        <v>0</v>
      </c>
      <c r="C35" s="19">
        <f t="shared" si="0"/>
        <v>100</v>
      </c>
      <c r="D35" s="19">
        <f t="shared" si="0"/>
        <v>100</v>
      </c>
    </row>
    <row r="36" spans="1:4" s="38" customFormat="1" ht="15" customHeight="1">
      <c r="A36" s="97" t="s">
        <v>14</v>
      </c>
      <c r="B36" s="98">
        <f>ROUND(B19*1000/B$37,-2)</f>
        <v>22600</v>
      </c>
      <c r="C36" s="98">
        <f>ROUND(C19*1000/C$37,-2)</f>
        <v>6700</v>
      </c>
      <c r="D36" s="98">
        <f>ROUND(D19*1000/D$37,-2)</f>
        <v>12700</v>
      </c>
    </row>
    <row r="37" spans="1:4" s="38" customFormat="1" ht="15" customHeight="1">
      <c r="A37" s="97" t="s">
        <v>2</v>
      </c>
      <c r="B37" s="18">
        <v>34385.54529705842</v>
      </c>
      <c r="C37" s="18">
        <v>56428.240739736626</v>
      </c>
      <c r="D37" s="18">
        <v>90813.78603679505</v>
      </c>
    </row>
    <row r="38" spans="1:3" s="38" customFormat="1" ht="15" customHeight="1">
      <c r="A38" s="48" t="s">
        <v>3</v>
      </c>
      <c r="B38" s="42"/>
      <c r="C38" s="51"/>
    </row>
    <row r="39" spans="1:3" s="38" customFormat="1" ht="15" customHeight="1">
      <c r="A39" s="48"/>
      <c r="B39" s="42"/>
      <c r="C39" s="51"/>
    </row>
    <row r="40" spans="1:3" s="38" customFormat="1" ht="15" customHeight="1">
      <c r="A40" s="48"/>
      <c r="B40" s="42"/>
      <c r="C40" s="51"/>
    </row>
    <row r="41" s="38" customFormat="1" ht="15" customHeight="1"/>
    <row r="42" spans="1:4" s="38" customFormat="1" ht="15" customHeight="1">
      <c r="A42" s="118" t="s">
        <v>4</v>
      </c>
      <c r="B42" s="118"/>
      <c r="C42" s="118"/>
      <c r="D42" s="118"/>
    </row>
    <row r="43" spans="1:4" s="38" customFormat="1" ht="15" customHeight="1">
      <c r="A43" s="76"/>
      <c r="B43" s="112" t="s">
        <v>19</v>
      </c>
      <c r="C43" s="112"/>
      <c r="D43" s="76"/>
    </row>
    <row r="44" spans="1:4" s="38" customFormat="1" ht="15" customHeight="1">
      <c r="A44" s="81" t="s">
        <v>15</v>
      </c>
      <c r="B44" s="106" t="s">
        <v>39</v>
      </c>
      <c r="C44" s="106" t="s">
        <v>40</v>
      </c>
      <c r="D44" s="107" t="s">
        <v>14</v>
      </c>
    </row>
    <row r="45" spans="1:4" s="38" customFormat="1" ht="15" customHeight="1">
      <c r="A45" s="94" t="s">
        <v>58</v>
      </c>
      <c r="B45" s="19">
        <f>ROUND(B10*1000/B$55,-2)</f>
        <v>1100</v>
      </c>
      <c r="C45" s="19">
        <f>ROUND(C10*1000/C$55,-2)</f>
        <v>700</v>
      </c>
      <c r="D45" s="19">
        <f>ROUND(D10*1000/D$55,-2)</f>
        <v>900</v>
      </c>
    </row>
    <row r="46" spans="1:4" s="38" customFormat="1" ht="15" customHeight="1">
      <c r="A46" s="94" t="s">
        <v>59</v>
      </c>
      <c r="B46" s="19">
        <f aca="true" t="shared" si="1" ref="B46:C54">ROUND(B11*1000/B$55,-2)</f>
        <v>1200</v>
      </c>
      <c r="C46" s="19">
        <f t="shared" si="1"/>
        <v>400</v>
      </c>
      <c r="D46" s="19">
        <f aca="true" t="shared" si="2" ref="D46:D54">ROUND(D11*1000/D$55,-2)</f>
        <v>700</v>
      </c>
    </row>
    <row r="47" spans="1:4" s="38" customFormat="1" ht="15" customHeight="1">
      <c r="A47" s="94" t="s">
        <v>60</v>
      </c>
      <c r="B47" s="19">
        <f t="shared" si="1"/>
        <v>100</v>
      </c>
      <c r="C47" s="19">
        <f t="shared" si="1"/>
        <v>100</v>
      </c>
      <c r="D47" s="19">
        <f t="shared" si="2"/>
        <v>100</v>
      </c>
    </row>
    <row r="48" spans="1:4" s="38" customFormat="1" ht="15" customHeight="1">
      <c r="A48" s="94" t="s">
        <v>61</v>
      </c>
      <c r="B48" s="19">
        <f t="shared" si="1"/>
        <v>5100</v>
      </c>
      <c r="C48" s="19">
        <f t="shared" si="1"/>
        <v>1300</v>
      </c>
      <c r="D48" s="19">
        <f t="shared" si="2"/>
        <v>2800</v>
      </c>
    </row>
    <row r="49" spans="1:4" s="38" customFormat="1" ht="15" customHeight="1">
      <c r="A49" s="94" t="s">
        <v>62</v>
      </c>
      <c r="B49" s="19">
        <f t="shared" si="1"/>
        <v>2400</v>
      </c>
      <c r="C49" s="19">
        <f t="shared" si="1"/>
        <v>400</v>
      </c>
      <c r="D49" s="19">
        <f t="shared" si="2"/>
        <v>1200</v>
      </c>
    </row>
    <row r="50" spans="1:4" s="38" customFormat="1" ht="15" customHeight="1">
      <c r="A50" s="94" t="s">
        <v>63</v>
      </c>
      <c r="B50" s="19">
        <f t="shared" si="1"/>
        <v>0</v>
      </c>
      <c r="C50" s="19">
        <f t="shared" si="1"/>
        <v>100</v>
      </c>
      <c r="D50" s="19">
        <f t="shared" si="2"/>
        <v>100</v>
      </c>
    </row>
    <row r="51" spans="1:4" s="38" customFormat="1" ht="15" customHeight="1">
      <c r="A51" s="94" t="s">
        <v>64</v>
      </c>
      <c r="B51" s="19">
        <f t="shared" si="1"/>
        <v>1400</v>
      </c>
      <c r="C51" s="19">
        <f t="shared" si="1"/>
        <v>400</v>
      </c>
      <c r="D51" s="19">
        <f t="shared" si="2"/>
        <v>800</v>
      </c>
    </row>
    <row r="52" spans="1:4" s="38" customFormat="1" ht="15" customHeight="1">
      <c r="A52" s="94" t="s">
        <v>65</v>
      </c>
      <c r="B52" s="19">
        <f t="shared" si="1"/>
        <v>400</v>
      </c>
      <c r="C52" s="19">
        <f t="shared" si="1"/>
        <v>200</v>
      </c>
      <c r="D52" s="19">
        <f t="shared" si="2"/>
        <v>300</v>
      </c>
    </row>
    <row r="53" spans="1:4" s="38" customFormat="1" ht="15" customHeight="1">
      <c r="A53" s="94" t="s">
        <v>66</v>
      </c>
      <c r="B53" s="19">
        <f t="shared" si="1"/>
        <v>0</v>
      </c>
      <c r="C53" s="19">
        <f t="shared" si="1"/>
        <v>100</v>
      </c>
      <c r="D53" s="19">
        <f t="shared" si="2"/>
        <v>0</v>
      </c>
    </row>
    <row r="54" spans="1:4" s="40" customFormat="1" ht="15" customHeight="1">
      <c r="A54" s="97" t="s">
        <v>14</v>
      </c>
      <c r="B54" s="98">
        <f t="shared" si="1"/>
        <v>11700</v>
      </c>
      <c r="C54" s="98">
        <f t="shared" si="1"/>
        <v>3700</v>
      </c>
      <c r="D54" s="98">
        <f t="shared" si="2"/>
        <v>6800</v>
      </c>
    </row>
    <row r="55" spans="1:4" s="40" customFormat="1" ht="15" customHeight="1">
      <c r="A55" s="97" t="s">
        <v>5</v>
      </c>
      <c r="B55" s="18">
        <v>66369.53425686533</v>
      </c>
      <c r="C55" s="18">
        <v>104049.33101062225</v>
      </c>
      <c r="D55" s="18">
        <v>170418.8652674876</v>
      </c>
    </row>
    <row r="56" spans="1:3" s="38" customFormat="1" ht="15" customHeight="1">
      <c r="A56" s="30" t="s">
        <v>3</v>
      </c>
      <c r="B56" s="51"/>
      <c r="C56" s="51"/>
    </row>
    <row r="57" s="38" customFormat="1" ht="15" customHeight="1">
      <c r="A57" s="29" t="s">
        <v>6</v>
      </c>
    </row>
    <row r="58" s="38" customFormat="1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7">
    <mergeCell ref="A7:D7"/>
    <mergeCell ref="A2:E2"/>
    <mergeCell ref="A42:D42"/>
    <mergeCell ref="B43:C43"/>
    <mergeCell ref="B8:C8"/>
    <mergeCell ref="A24:D24"/>
    <mergeCell ref="B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showGridLines="0" zoomScalePageLayoutView="0" workbookViewId="0" topLeftCell="A28">
      <selection activeCell="B1" sqref="B1:I16384"/>
    </sheetView>
  </sheetViews>
  <sheetFormatPr defaultColWidth="12" defaultRowHeight="11.25"/>
  <cols>
    <col min="1" max="1" width="38.5" style="52" customWidth="1"/>
    <col min="2" max="9" width="21" style="52" customWidth="1"/>
    <col min="10" max="16384" width="12" style="52" customWidth="1"/>
  </cols>
  <sheetData>
    <row r="2" spans="1:5" ht="19.5">
      <c r="A2" s="111" t="s">
        <v>72</v>
      </c>
      <c r="B2" s="111"/>
      <c r="C2" s="111"/>
      <c r="D2" s="111"/>
      <c r="E2" s="111"/>
    </row>
    <row r="4" ht="15">
      <c r="A4" s="53" t="s">
        <v>23</v>
      </c>
    </row>
    <row r="5" ht="15">
      <c r="A5" s="100" t="s">
        <v>85</v>
      </c>
    </row>
    <row r="6" spans="1:8" s="40" customFormat="1" ht="15" customHeight="1">
      <c r="A6" s="118" t="s">
        <v>29</v>
      </c>
      <c r="B6" s="118"/>
      <c r="C6" s="118"/>
      <c r="D6" s="118"/>
      <c r="E6" s="118"/>
      <c r="F6" s="118"/>
      <c r="G6" s="118"/>
      <c r="H6" s="38"/>
    </row>
    <row r="7" spans="1:9" s="38" customFormat="1" ht="15" customHeight="1">
      <c r="A7" s="76"/>
      <c r="B7" s="119" t="s">
        <v>73</v>
      </c>
      <c r="C7" s="119"/>
      <c r="D7" s="119"/>
      <c r="E7" s="119"/>
      <c r="F7" s="119"/>
      <c r="G7" s="119"/>
      <c r="H7" s="119"/>
      <c r="I7" s="119"/>
    </row>
    <row r="8" spans="1:9" s="40" customFormat="1" ht="78.75">
      <c r="A8" s="96" t="s">
        <v>15</v>
      </c>
      <c r="B8" s="108" t="s">
        <v>74</v>
      </c>
      <c r="C8" s="108" t="s">
        <v>75</v>
      </c>
      <c r="D8" s="108" t="s">
        <v>76</v>
      </c>
      <c r="E8" s="108" t="s">
        <v>77</v>
      </c>
      <c r="F8" s="108" t="s">
        <v>78</v>
      </c>
      <c r="G8" s="108" t="s">
        <v>79</v>
      </c>
      <c r="H8" s="108" t="s">
        <v>80</v>
      </c>
      <c r="I8" s="108" t="s">
        <v>14</v>
      </c>
    </row>
    <row r="9" spans="1:9" s="40" customFormat="1" ht="15" customHeight="1">
      <c r="A9" s="94" t="s">
        <v>58</v>
      </c>
      <c r="B9" s="27">
        <v>10512</v>
      </c>
      <c r="C9" s="27">
        <v>4952</v>
      </c>
      <c r="D9" s="27">
        <v>12398</v>
      </c>
      <c r="E9" s="27">
        <v>15509</v>
      </c>
      <c r="F9" s="27">
        <v>22589</v>
      </c>
      <c r="G9" s="27">
        <v>51734</v>
      </c>
      <c r="H9" s="27">
        <v>31804</v>
      </c>
      <c r="I9" s="27">
        <v>149500</v>
      </c>
    </row>
    <row r="10" spans="1:9" s="40" customFormat="1" ht="15" customHeight="1">
      <c r="A10" s="94" t="s">
        <v>59</v>
      </c>
      <c r="B10" s="27">
        <v>4891</v>
      </c>
      <c r="C10" s="27">
        <v>4614</v>
      </c>
      <c r="D10" s="27">
        <v>16794</v>
      </c>
      <c r="E10" s="27">
        <v>13411</v>
      </c>
      <c r="F10" s="27">
        <v>28068</v>
      </c>
      <c r="G10" s="27">
        <v>21304</v>
      </c>
      <c r="H10" s="27">
        <v>28648</v>
      </c>
      <c r="I10" s="27">
        <v>117735</v>
      </c>
    </row>
    <row r="11" spans="1:9" s="40" customFormat="1" ht="15" customHeight="1">
      <c r="A11" s="94" t="s">
        <v>60</v>
      </c>
      <c r="B11" s="27">
        <v>13</v>
      </c>
      <c r="C11" s="27">
        <v>0</v>
      </c>
      <c r="D11" s="27">
        <v>1303</v>
      </c>
      <c r="E11" s="27">
        <v>2474</v>
      </c>
      <c r="F11" s="27">
        <v>2377</v>
      </c>
      <c r="G11" s="27">
        <v>2179</v>
      </c>
      <c r="H11" s="27">
        <v>1201</v>
      </c>
      <c r="I11" s="27">
        <v>9549</v>
      </c>
    </row>
    <row r="12" spans="1:9" s="40" customFormat="1" ht="15" customHeight="1">
      <c r="A12" s="94" t="s">
        <v>61</v>
      </c>
      <c r="B12" s="27">
        <v>41640</v>
      </c>
      <c r="C12" s="27">
        <v>10066</v>
      </c>
      <c r="D12" s="27">
        <v>48299</v>
      </c>
      <c r="E12" s="27">
        <v>94693</v>
      </c>
      <c r="F12" s="27">
        <v>81518</v>
      </c>
      <c r="G12" s="27">
        <v>64403</v>
      </c>
      <c r="H12" s="27">
        <v>132099</v>
      </c>
      <c r="I12" s="27">
        <v>472722</v>
      </c>
    </row>
    <row r="13" spans="1:9" s="40" customFormat="1" ht="15" customHeight="1">
      <c r="A13" s="94" t="s">
        <v>62</v>
      </c>
      <c r="B13" s="27">
        <v>4226</v>
      </c>
      <c r="C13" s="27">
        <v>4653</v>
      </c>
      <c r="D13" s="27">
        <v>11765</v>
      </c>
      <c r="E13" s="27">
        <v>37032</v>
      </c>
      <c r="F13" s="27">
        <v>31614</v>
      </c>
      <c r="G13" s="27">
        <v>39779</v>
      </c>
      <c r="H13" s="27">
        <v>71108</v>
      </c>
      <c r="I13" s="27">
        <v>200180</v>
      </c>
    </row>
    <row r="14" spans="1:9" s="40" customFormat="1" ht="15" customHeight="1">
      <c r="A14" s="94" t="s">
        <v>63</v>
      </c>
      <c r="B14" s="27">
        <v>7772</v>
      </c>
      <c r="C14" s="27">
        <v>1495</v>
      </c>
      <c r="D14" s="27">
        <v>0</v>
      </c>
      <c r="E14" s="27">
        <v>2901</v>
      </c>
      <c r="F14" s="27">
        <v>151</v>
      </c>
      <c r="G14" s="27">
        <v>1041</v>
      </c>
      <c r="H14" s="27">
        <v>0</v>
      </c>
      <c r="I14" s="27">
        <v>13363</v>
      </c>
    </row>
    <row r="15" spans="1:9" s="40" customFormat="1" ht="15" customHeight="1">
      <c r="A15" s="94" t="s">
        <v>64</v>
      </c>
      <c r="B15" s="27">
        <v>5600</v>
      </c>
      <c r="C15" s="27">
        <v>9056</v>
      </c>
      <c r="D15" s="27">
        <v>11442</v>
      </c>
      <c r="E15" s="27">
        <v>42726</v>
      </c>
      <c r="F15" s="27">
        <v>25846</v>
      </c>
      <c r="G15" s="27">
        <v>27347</v>
      </c>
      <c r="H15" s="27">
        <v>13724</v>
      </c>
      <c r="I15" s="27">
        <v>135743</v>
      </c>
    </row>
    <row r="16" spans="1:9" s="40" customFormat="1" ht="15" customHeight="1">
      <c r="A16" s="94" t="s">
        <v>65</v>
      </c>
      <c r="B16" s="27">
        <v>0</v>
      </c>
      <c r="C16" s="27">
        <v>5111</v>
      </c>
      <c r="D16" s="27">
        <v>5287</v>
      </c>
      <c r="E16" s="27">
        <v>13907</v>
      </c>
      <c r="F16" s="27">
        <v>6940</v>
      </c>
      <c r="G16" s="27">
        <v>10290</v>
      </c>
      <c r="H16" s="27">
        <v>7367</v>
      </c>
      <c r="I16" s="27">
        <v>48904</v>
      </c>
    </row>
    <row r="17" spans="1:9" s="40" customFormat="1" ht="15" customHeight="1">
      <c r="A17" s="94" t="s">
        <v>66</v>
      </c>
      <c r="B17" s="27">
        <v>1113</v>
      </c>
      <c r="C17" s="27">
        <v>0</v>
      </c>
      <c r="D17" s="27">
        <v>101</v>
      </c>
      <c r="E17" s="27">
        <v>2835</v>
      </c>
      <c r="F17" s="27">
        <v>2549</v>
      </c>
      <c r="G17" s="27">
        <v>1141</v>
      </c>
      <c r="H17" s="27">
        <v>283</v>
      </c>
      <c r="I17" s="27">
        <v>8025</v>
      </c>
    </row>
    <row r="18" spans="1:9" s="40" customFormat="1" ht="15" customHeight="1">
      <c r="A18" s="97" t="s">
        <v>14</v>
      </c>
      <c r="B18" s="98">
        <v>75771</v>
      </c>
      <c r="C18" s="98">
        <v>39950</v>
      </c>
      <c r="D18" s="98">
        <v>107393</v>
      </c>
      <c r="E18" s="98">
        <v>225493</v>
      </c>
      <c r="F18" s="98">
        <v>201656</v>
      </c>
      <c r="G18" s="98">
        <v>219222</v>
      </c>
      <c r="H18" s="98">
        <v>286237</v>
      </c>
      <c r="I18" s="98">
        <v>1155725</v>
      </c>
    </row>
    <row r="19" spans="1:8" s="40" customFormat="1" ht="15" customHeight="1">
      <c r="A19" s="48" t="s">
        <v>0</v>
      </c>
      <c r="B19" s="47"/>
      <c r="C19" s="42"/>
      <c r="D19" s="42"/>
      <c r="E19" s="42"/>
      <c r="H19" s="42"/>
    </row>
    <row r="20" spans="1:8" s="40" customFormat="1" ht="15" customHeight="1">
      <c r="A20" s="48"/>
      <c r="B20" s="47"/>
      <c r="C20" s="42"/>
      <c r="D20" s="42"/>
      <c r="E20" s="42"/>
      <c r="H20" s="42"/>
    </row>
    <row r="21" spans="1:8" s="40" customFormat="1" ht="15" customHeight="1">
      <c r="A21" s="48"/>
      <c r="B21" s="47"/>
      <c r="C21" s="42"/>
      <c r="D21" s="42"/>
      <c r="E21" s="42"/>
      <c r="H21" s="42"/>
    </row>
    <row r="22" spans="1:8" s="40" customFormat="1" ht="15" customHeight="1">
      <c r="A22" s="41"/>
      <c r="B22" s="42"/>
      <c r="C22" s="42"/>
      <c r="D22" s="42"/>
      <c r="E22" s="42"/>
      <c r="F22" s="42"/>
      <c r="G22" s="42"/>
      <c r="H22" s="42"/>
    </row>
    <row r="23" spans="1:8" s="40" customFormat="1" ht="15" customHeight="1">
      <c r="A23" s="118" t="s">
        <v>12</v>
      </c>
      <c r="B23" s="118"/>
      <c r="C23" s="118"/>
      <c r="D23" s="118"/>
      <c r="E23" s="118"/>
      <c r="F23" s="118"/>
      <c r="G23" s="118"/>
      <c r="H23" s="45"/>
    </row>
    <row r="24" spans="1:9" s="38" customFormat="1" ht="15" customHeight="1">
      <c r="A24" s="76"/>
      <c r="B24" s="119" t="s">
        <v>73</v>
      </c>
      <c r="C24" s="119"/>
      <c r="D24" s="119"/>
      <c r="E24" s="119"/>
      <c r="F24" s="119"/>
      <c r="G24" s="119"/>
      <c r="H24" s="119"/>
      <c r="I24" s="119"/>
    </row>
    <row r="25" spans="1:9" s="40" customFormat="1" ht="63">
      <c r="A25" s="96" t="s">
        <v>15</v>
      </c>
      <c r="B25" s="108" t="s">
        <v>74</v>
      </c>
      <c r="C25" s="108" t="s">
        <v>75</v>
      </c>
      <c r="D25" s="108" t="s">
        <v>76</v>
      </c>
      <c r="E25" s="108" t="s">
        <v>77</v>
      </c>
      <c r="F25" s="108" t="s">
        <v>78</v>
      </c>
      <c r="G25" s="108" t="s">
        <v>79</v>
      </c>
      <c r="H25" s="108" t="s">
        <v>80</v>
      </c>
      <c r="I25" s="108" t="s">
        <v>14</v>
      </c>
    </row>
    <row r="26" spans="1:9" s="40" customFormat="1" ht="15" customHeight="1">
      <c r="A26" s="94" t="s">
        <v>58</v>
      </c>
      <c r="B26" s="19">
        <v>1500</v>
      </c>
      <c r="C26" s="19">
        <v>500</v>
      </c>
      <c r="D26" s="19">
        <v>900</v>
      </c>
      <c r="E26" s="19">
        <v>1000</v>
      </c>
      <c r="F26" s="19">
        <v>1500</v>
      </c>
      <c r="G26" s="19">
        <v>2700</v>
      </c>
      <c r="H26" s="19">
        <v>2800</v>
      </c>
      <c r="I26" s="19">
        <v>1600</v>
      </c>
    </row>
    <row r="27" spans="1:9" s="40" customFormat="1" ht="15" customHeight="1">
      <c r="A27" s="94" t="s">
        <v>59</v>
      </c>
      <c r="B27" s="19">
        <v>700</v>
      </c>
      <c r="C27" s="19">
        <v>500</v>
      </c>
      <c r="D27" s="19">
        <v>1200</v>
      </c>
      <c r="E27" s="19">
        <v>900</v>
      </c>
      <c r="F27" s="19">
        <v>1900</v>
      </c>
      <c r="G27" s="19">
        <v>1100</v>
      </c>
      <c r="H27" s="19">
        <v>2600</v>
      </c>
      <c r="I27" s="19">
        <v>1300</v>
      </c>
    </row>
    <row r="28" spans="1:9" s="40" customFormat="1" ht="15" customHeight="1">
      <c r="A28" s="94" t="s">
        <v>60</v>
      </c>
      <c r="B28" s="19">
        <v>0</v>
      </c>
      <c r="C28" s="19">
        <v>0</v>
      </c>
      <c r="D28" s="19">
        <v>100</v>
      </c>
      <c r="E28" s="19">
        <v>200</v>
      </c>
      <c r="F28" s="19">
        <v>200</v>
      </c>
      <c r="G28" s="19">
        <v>100</v>
      </c>
      <c r="H28" s="19">
        <v>100</v>
      </c>
      <c r="I28" s="19">
        <v>100</v>
      </c>
    </row>
    <row r="29" spans="1:9" s="40" customFormat="1" ht="15" customHeight="1">
      <c r="A29" s="94" t="s">
        <v>61</v>
      </c>
      <c r="B29" s="19">
        <v>6100</v>
      </c>
      <c r="C29" s="19">
        <v>1100</v>
      </c>
      <c r="D29" s="19">
        <v>3400</v>
      </c>
      <c r="E29" s="19">
        <v>6300</v>
      </c>
      <c r="F29" s="19">
        <v>5500</v>
      </c>
      <c r="G29" s="19">
        <v>3400</v>
      </c>
      <c r="H29" s="19">
        <v>11800</v>
      </c>
      <c r="I29" s="19">
        <v>5200</v>
      </c>
    </row>
    <row r="30" spans="1:9" s="40" customFormat="1" ht="15" customHeight="1">
      <c r="A30" s="94" t="s">
        <v>62</v>
      </c>
      <c r="B30" s="19">
        <v>600</v>
      </c>
      <c r="C30" s="19">
        <v>500</v>
      </c>
      <c r="D30" s="19">
        <v>800</v>
      </c>
      <c r="E30" s="19">
        <v>2500</v>
      </c>
      <c r="F30" s="19">
        <v>2100</v>
      </c>
      <c r="G30" s="19">
        <v>2100</v>
      </c>
      <c r="H30" s="19">
        <v>6400</v>
      </c>
      <c r="I30" s="19">
        <v>2200</v>
      </c>
    </row>
    <row r="31" spans="1:9" s="40" customFormat="1" ht="15" customHeight="1">
      <c r="A31" s="94" t="s">
        <v>63</v>
      </c>
      <c r="B31" s="19">
        <v>1100</v>
      </c>
      <c r="C31" s="19">
        <v>200</v>
      </c>
      <c r="D31" s="19">
        <v>0</v>
      </c>
      <c r="E31" s="19">
        <v>200</v>
      </c>
      <c r="F31" s="19">
        <v>0</v>
      </c>
      <c r="G31" s="19">
        <v>100</v>
      </c>
      <c r="H31" s="19">
        <v>0</v>
      </c>
      <c r="I31" s="19">
        <v>100</v>
      </c>
    </row>
    <row r="32" spans="1:9" s="40" customFormat="1" ht="15" customHeight="1">
      <c r="A32" s="94" t="s">
        <v>64</v>
      </c>
      <c r="B32" s="19">
        <v>800</v>
      </c>
      <c r="C32" s="19">
        <v>900</v>
      </c>
      <c r="D32" s="19">
        <v>800</v>
      </c>
      <c r="E32" s="19">
        <v>2800</v>
      </c>
      <c r="F32" s="19">
        <v>1700</v>
      </c>
      <c r="G32" s="19">
        <v>1400</v>
      </c>
      <c r="H32" s="19">
        <v>1200</v>
      </c>
      <c r="I32" s="19">
        <v>1500</v>
      </c>
    </row>
    <row r="33" spans="1:9" s="40" customFormat="1" ht="15" customHeight="1">
      <c r="A33" s="94" t="s">
        <v>65</v>
      </c>
      <c r="B33" s="19">
        <v>0</v>
      </c>
      <c r="C33" s="19">
        <v>500</v>
      </c>
      <c r="D33" s="19">
        <v>400</v>
      </c>
      <c r="E33" s="19">
        <v>900</v>
      </c>
      <c r="F33" s="19">
        <v>500</v>
      </c>
      <c r="G33" s="19">
        <v>500</v>
      </c>
      <c r="H33" s="19">
        <v>700</v>
      </c>
      <c r="I33" s="19">
        <v>500</v>
      </c>
    </row>
    <row r="34" spans="1:9" s="40" customFormat="1" ht="15" customHeight="1">
      <c r="A34" s="94" t="s">
        <v>66</v>
      </c>
      <c r="B34" s="19">
        <v>200</v>
      </c>
      <c r="C34" s="19">
        <v>0</v>
      </c>
      <c r="D34" s="19">
        <v>0</v>
      </c>
      <c r="E34" s="19">
        <v>200</v>
      </c>
      <c r="F34" s="19">
        <v>200</v>
      </c>
      <c r="G34" s="19">
        <v>100</v>
      </c>
      <c r="H34" s="19">
        <v>0</v>
      </c>
      <c r="I34" s="19">
        <v>100</v>
      </c>
    </row>
    <row r="35" spans="1:9" s="40" customFormat="1" ht="15" customHeight="1">
      <c r="A35" s="97" t="s">
        <v>14</v>
      </c>
      <c r="B35" s="98">
        <v>11100</v>
      </c>
      <c r="C35" s="98">
        <v>4200</v>
      </c>
      <c r="D35" s="98">
        <v>7500</v>
      </c>
      <c r="E35" s="98">
        <v>15000</v>
      </c>
      <c r="F35" s="98">
        <v>13600</v>
      </c>
      <c r="G35" s="98">
        <v>11600</v>
      </c>
      <c r="H35" s="98">
        <v>25600</v>
      </c>
      <c r="I35" s="98">
        <v>12700</v>
      </c>
    </row>
    <row r="36" spans="1:9" s="40" customFormat="1" ht="15" customHeight="1">
      <c r="A36" s="97" t="s">
        <v>2</v>
      </c>
      <c r="B36" s="18">
        <v>6839.55</v>
      </c>
      <c r="C36" s="18">
        <v>9585.36</v>
      </c>
      <c r="D36" s="18">
        <v>14412.8</v>
      </c>
      <c r="E36" s="18">
        <v>14992.7</v>
      </c>
      <c r="F36" s="18">
        <v>14859.4</v>
      </c>
      <c r="G36" s="18">
        <v>18934</v>
      </c>
      <c r="H36" s="18">
        <v>11189.9</v>
      </c>
      <c r="I36" s="18">
        <v>90813.70999999999</v>
      </c>
    </row>
    <row r="37" spans="1:8" s="40" customFormat="1" ht="15" customHeight="1">
      <c r="A37" s="48" t="s">
        <v>3</v>
      </c>
      <c r="B37" s="42"/>
      <c r="C37" s="42"/>
      <c r="D37" s="42"/>
      <c r="E37" s="42"/>
      <c r="H37" s="42"/>
    </row>
    <row r="38" spans="1:8" s="40" customFormat="1" ht="15" customHeight="1">
      <c r="A38" s="48"/>
      <c r="B38" s="42"/>
      <c r="C38" s="42"/>
      <c r="D38" s="42"/>
      <c r="E38" s="42"/>
      <c r="H38" s="42"/>
    </row>
    <row r="39" spans="1:8" s="40" customFormat="1" ht="15" customHeight="1">
      <c r="A39" s="48"/>
      <c r="B39" s="42"/>
      <c r="C39" s="42"/>
      <c r="D39" s="42"/>
      <c r="E39" s="42"/>
      <c r="H39" s="42"/>
    </row>
    <row r="40" s="40" customFormat="1" ht="15" customHeight="1">
      <c r="A40" s="41"/>
    </row>
    <row r="41" spans="1:8" s="40" customFormat="1" ht="15" customHeight="1">
      <c r="A41" s="118" t="s">
        <v>4</v>
      </c>
      <c r="B41" s="118"/>
      <c r="C41" s="118"/>
      <c r="D41" s="118"/>
      <c r="E41" s="118"/>
      <c r="F41" s="118"/>
      <c r="G41" s="118"/>
      <c r="H41" s="38"/>
    </row>
    <row r="42" spans="1:9" s="38" customFormat="1" ht="15" customHeight="1">
      <c r="A42" s="76"/>
      <c r="B42" s="119" t="s">
        <v>73</v>
      </c>
      <c r="C42" s="119"/>
      <c r="D42" s="119"/>
      <c r="E42" s="119"/>
      <c r="F42" s="119"/>
      <c r="G42" s="119"/>
      <c r="H42" s="119"/>
      <c r="I42" s="119"/>
    </row>
    <row r="43" spans="1:9" s="40" customFormat="1" ht="63">
      <c r="A43" s="96" t="s">
        <v>15</v>
      </c>
      <c r="B43" s="108" t="s">
        <v>74</v>
      </c>
      <c r="C43" s="108" t="s">
        <v>75</v>
      </c>
      <c r="D43" s="108" t="s">
        <v>76</v>
      </c>
      <c r="E43" s="108" t="s">
        <v>77</v>
      </c>
      <c r="F43" s="108" t="s">
        <v>78</v>
      </c>
      <c r="G43" s="108" t="s">
        <v>79</v>
      </c>
      <c r="H43" s="108" t="s">
        <v>80</v>
      </c>
      <c r="I43" s="108" t="s">
        <v>14</v>
      </c>
    </row>
    <row r="44" spans="1:9" s="40" customFormat="1" ht="15" customHeight="1">
      <c r="A44" s="94" t="s">
        <v>58</v>
      </c>
      <c r="B44" s="19">
        <v>800</v>
      </c>
      <c r="C44" s="19">
        <v>300</v>
      </c>
      <c r="D44" s="19">
        <v>500</v>
      </c>
      <c r="E44" s="19">
        <v>500</v>
      </c>
      <c r="F44" s="19">
        <v>700</v>
      </c>
      <c r="G44" s="19">
        <v>1700</v>
      </c>
      <c r="H44" s="19">
        <v>1700</v>
      </c>
      <c r="I44" s="19">
        <v>900</v>
      </c>
    </row>
    <row r="45" spans="1:9" s="40" customFormat="1" ht="15" customHeight="1">
      <c r="A45" s="94" t="s">
        <v>59</v>
      </c>
      <c r="B45" s="19">
        <v>400</v>
      </c>
      <c r="C45" s="19">
        <v>300</v>
      </c>
      <c r="D45" s="19">
        <v>600</v>
      </c>
      <c r="E45" s="19">
        <v>400</v>
      </c>
      <c r="F45" s="19">
        <v>900</v>
      </c>
      <c r="G45" s="19">
        <v>700</v>
      </c>
      <c r="H45" s="19">
        <v>1500</v>
      </c>
      <c r="I45" s="19">
        <v>700</v>
      </c>
    </row>
    <row r="46" spans="1:9" s="40" customFormat="1" ht="15" customHeight="1">
      <c r="A46" s="94" t="s">
        <v>60</v>
      </c>
      <c r="B46" s="19">
        <v>0</v>
      </c>
      <c r="C46" s="19">
        <v>0</v>
      </c>
      <c r="D46" s="19">
        <v>0</v>
      </c>
      <c r="E46" s="19">
        <v>100</v>
      </c>
      <c r="F46" s="19">
        <v>100</v>
      </c>
      <c r="G46" s="19">
        <v>100</v>
      </c>
      <c r="H46" s="19">
        <v>100</v>
      </c>
      <c r="I46" s="19">
        <v>100</v>
      </c>
    </row>
    <row r="47" spans="1:9" s="40" customFormat="1" ht="15" customHeight="1">
      <c r="A47" s="94" t="s">
        <v>61</v>
      </c>
      <c r="B47" s="19">
        <v>3200</v>
      </c>
      <c r="C47" s="19">
        <v>600</v>
      </c>
      <c r="D47" s="19">
        <v>1800</v>
      </c>
      <c r="E47" s="19">
        <v>3100</v>
      </c>
      <c r="F47" s="19">
        <v>2500</v>
      </c>
      <c r="G47" s="19">
        <v>2100</v>
      </c>
      <c r="H47" s="19">
        <v>7000</v>
      </c>
      <c r="I47" s="19">
        <v>2800</v>
      </c>
    </row>
    <row r="48" spans="1:9" s="40" customFormat="1" ht="15" customHeight="1">
      <c r="A48" s="94" t="s">
        <v>62</v>
      </c>
      <c r="B48" s="19">
        <v>300</v>
      </c>
      <c r="C48" s="19">
        <v>300</v>
      </c>
      <c r="D48" s="19">
        <v>400</v>
      </c>
      <c r="E48" s="19">
        <v>1200</v>
      </c>
      <c r="F48" s="19">
        <v>1000</v>
      </c>
      <c r="G48" s="19">
        <v>1300</v>
      </c>
      <c r="H48" s="19">
        <v>3800</v>
      </c>
      <c r="I48" s="19">
        <v>1200</v>
      </c>
    </row>
    <row r="49" spans="1:9" s="40" customFormat="1" ht="15" customHeight="1">
      <c r="A49" s="94" t="s">
        <v>63</v>
      </c>
      <c r="B49" s="19">
        <v>600</v>
      </c>
      <c r="C49" s="19">
        <v>100</v>
      </c>
      <c r="D49" s="19">
        <v>0</v>
      </c>
      <c r="E49" s="19">
        <v>100</v>
      </c>
      <c r="F49" s="19">
        <v>0</v>
      </c>
      <c r="G49" s="19">
        <v>0</v>
      </c>
      <c r="H49" s="19">
        <v>0</v>
      </c>
      <c r="I49" s="19">
        <v>100</v>
      </c>
    </row>
    <row r="50" spans="1:9" s="40" customFormat="1" ht="15" customHeight="1">
      <c r="A50" s="94" t="s">
        <v>64</v>
      </c>
      <c r="B50" s="19">
        <v>400</v>
      </c>
      <c r="C50" s="19">
        <v>500</v>
      </c>
      <c r="D50" s="19">
        <v>400</v>
      </c>
      <c r="E50" s="19">
        <v>1400</v>
      </c>
      <c r="F50" s="19">
        <v>800</v>
      </c>
      <c r="G50" s="19">
        <v>900</v>
      </c>
      <c r="H50" s="19">
        <v>700</v>
      </c>
      <c r="I50" s="19">
        <v>800</v>
      </c>
    </row>
    <row r="51" spans="1:9" s="40" customFormat="1" ht="15" customHeight="1">
      <c r="A51" s="94" t="s">
        <v>65</v>
      </c>
      <c r="B51" s="19">
        <v>0</v>
      </c>
      <c r="C51" s="19">
        <v>300</v>
      </c>
      <c r="D51" s="19">
        <v>200</v>
      </c>
      <c r="E51" s="19">
        <v>500</v>
      </c>
      <c r="F51" s="19">
        <v>200</v>
      </c>
      <c r="G51" s="19">
        <v>300</v>
      </c>
      <c r="H51" s="19">
        <v>400</v>
      </c>
      <c r="I51" s="19">
        <v>300</v>
      </c>
    </row>
    <row r="52" spans="1:9" s="40" customFormat="1" ht="15" customHeight="1">
      <c r="A52" s="94" t="s">
        <v>66</v>
      </c>
      <c r="B52" s="19">
        <v>100</v>
      </c>
      <c r="C52" s="19">
        <v>0</v>
      </c>
      <c r="D52" s="19">
        <v>0</v>
      </c>
      <c r="E52" s="19">
        <v>100</v>
      </c>
      <c r="F52" s="19">
        <v>100</v>
      </c>
      <c r="G52" s="19">
        <v>0</v>
      </c>
      <c r="H52" s="19">
        <v>0</v>
      </c>
      <c r="I52" s="19">
        <v>0</v>
      </c>
    </row>
    <row r="53" spans="1:9" s="40" customFormat="1" ht="15" customHeight="1">
      <c r="A53" s="97" t="s">
        <v>14</v>
      </c>
      <c r="B53" s="98">
        <v>5900</v>
      </c>
      <c r="C53" s="98">
        <v>2200</v>
      </c>
      <c r="D53" s="98">
        <v>4000</v>
      </c>
      <c r="E53" s="98">
        <v>7300</v>
      </c>
      <c r="F53" s="98">
        <v>6300</v>
      </c>
      <c r="G53" s="98">
        <v>7000</v>
      </c>
      <c r="H53" s="98">
        <v>15200</v>
      </c>
      <c r="I53" s="98">
        <v>6800</v>
      </c>
    </row>
    <row r="54" spans="1:9" s="40" customFormat="1" ht="15" customHeight="1">
      <c r="A54" s="97" t="s">
        <v>5</v>
      </c>
      <c r="B54" s="18">
        <v>12880.22</v>
      </c>
      <c r="C54" s="18">
        <v>17837.88</v>
      </c>
      <c r="D54" s="18">
        <v>26931.26</v>
      </c>
      <c r="E54" s="18">
        <v>30831.8</v>
      </c>
      <c r="F54" s="18">
        <v>31981.62</v>
      </c>
      <c r="G54" s="18">
        <v>31153.51</v>
      </c>
      <c r="H54" s="18">
        <v>18802.65</v>
      </c>
      <c r="I54" s="18">
        <v>170418.94</v>
      </c>
    </row>
    <row r="55" spans="1:2" s="40" customFormat="1" ht="15" customHeight="1">
      <c r="A55" s="48" t="s">
        <v>3</v>
      </c>
      <c r="B55" s="42"/>
    </row>
    <row r="56" s="40" customFormat="1" ht="15" customHeight="1">
      <c r="A56" s="54" t="s">
        <v>6</v>
      </c>
    </row>
    <row r="57" s="40" customFormat="1" ht="15" customHeight="1"/>
  </sheetData>
  <sheetProtection/>
  <mergeCells count="7">
    <mergeCell ref="B7:I7"/>
    <mergeCell ref="B24:I24"/>
    <mergeCell ref="B42:I42"/>
    <mergeCell ref="A2:E2"/>
    <mergeCell ref="A6:G6"/>
    <mergeCell ref="A23:G23"/>
    <mergeCell ref="A41:G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57"/>
  <sheetViews>
    <sheetView showGridLines="0" zoomScalePageLayoutView="0" workbookViewId="0" topLeftCell="A1">
      <selection activeCell="C4" sqref="C4"/>
    </sheetView>
  </sheetViews>
  <sheetFormatPr defaultColWidth="12" defaultRowHeight="15" customHeight="1"/>
  <cols>
    <col min="1" max="1" width="42.5" style="24" customWidth="1"/>
    <col min="2" max="2" width="16.66015625" style="24" customWidth="1"/>
    <col min="3" max="3" width="17.33203125" style="24" customWidth="1"/>
    <col min="4" max="4" width="39.33203125" style="24" customWidth="1"/>
    <col min="5" max="5" width="19" style="24" bestFit="1" customWidth="1"/>
    <col min="6" max="16384" width="12" style="24" customWidth="1"/>
  </cols>
  <sheetData>
    <row r="2" spans="1:5" ht="15" customHeight="1">
      <c r="A2" s="111" t="s">
        <v>72</v>
      </c>
      <c r="B2" s="111"/>
      <c r="C2" s="111"/>
      <c r="D2" s="111"/>
      <c r="E2" s="111"/>
    </row>
    <row r="4" ht="15" customHeight="1">
      <c r="A4" s="53" t="s">
        <v>23</v>
      </c>
    </row>
    <row r="5" ht="15" customHeight="1">
      <c r="A5" s="100" t="s">
        <v>70</v>
      </c>
    </row>
    <row r="6" ht="15" customHeight="1">
      <c r="A6" s="100"/>
    </row>
    <row r="7" spans="1:5" s="1" customFormat="1" ht="15" customHeight="1">
      <c r="A7" s="118" t="s">
        <v>29</v>
      </c>
      <c r="B7" s="118"/>
      <c r="C7" s="118"/>
      <c r="D7" s="118"/>
      <c r="E7" s="118"/>
    </row>
    <row r="8" spans="1:5" s="38" customFormat="1" ht="15" customHeight="1">
      <c r="A8" s="76"/>
      <c r="B8" s="112" t="s">
        <v>20</v>
      </c>
      <c r="C8" s="112"/>
      <c r="D8" s="112"/>
      <c r="E8" s="76"/>
    </row>
    <row r="9" spans="1:5" s="34" customFormat="1" ht="15.75">
      <c r="A9" s="96" t="s">
        <v>15</v>
      </c>
      <c r="B9" s="107" t="s">
        <v>47</v>
      </c>
      <c r="C9" s="107" t="s">
        <v>48</v>
      </c>
      <c r="D9" s="101" t="s">
        <v>49</v>
      </c>
      <c r="E9" s="107" t="s">
        <v>14</v>
      </c>
    </row>
    <row r="10" spans="1:5" s="40" customFormat="1" ht="15" customHeight="1">
      <c r="A10" s="94" t="s">
        <v>58</v>
      </c>
      <c r="B10" s="27">
        <f>ROUND('[2]Statut d''occupation du logement'!B2/1000,0)</f>
        <v>17631</v>
      </c>
      <c r="C10" s="27">
        <f>ROUND('[2]Statut d''occupation du logement'!C2/1000,0)</f>
        <v>11322</v>
      </c>
      <c r="D10" s="27">
        <f>ROUND('[2]Statut d''occupation du logement'!D2/1000,0)</f>
        <v>120548</v>
      </c>
      <c r="E10" s="27">
        <f>ROUND('[2]Statut d''occupation du logement'!E2/1000,0)</f>
        <v>149501</v>
      </c>
    </row>
    <row r="11" spans="1:5" s="40" customFormat="1" ht="15" customHeight="1">
      <c r="A11" s="94" t="s">
        <v>59</v>
      </c>
      <c r="B11" s="27">
        <f>ROUND('[2]Statut d''occupation du logement'!B3/1000,0)</f>
        <v>10430</v>
      </c>
      <c r="C11" s="27">
        <f>ROUND('[2]Statut d''occupation du logement'!C3/1000,0)</f>
        <v>29771</v>
      </c>
      <c r="D11" s="27">
        <f>ROUND('[2]Statut d''occupation du logement'!D3/1000,0)</f>
        <v>77535</v>
      </c>
      <c r="E11" s="27">
        <f>ROUND('[2]Statut d''occupation du logement'!E3/1000,0)</f>
        <v>117735</v>
      </c>
    </row>
    <row r="12" spans="1:5" s="40" customFormat="1" ht="15" customHeight="1">
      <c r="A12" s="94" t="s">
        <v>60</v>
      </c>
      <c r="B12" s="27">
        <f>ROUND('[2]Statut d''occupation du logement'!B4/1000,0)</f>
        <v>1880</v>
      </c>
      <c r="C12" s="27">
        <f>ROUND('[2]Statut d''occupation du logement'!C4/1000,0)</f>
        <v>1417</v>
      </c>
      <c r="D12" s="27">
        <f>ROUND('[2]Statut d''occupation du logement'!D4/1000,0)</f>
        <v>6373</v>
      </c>
      <c r="E12" s="27">
        <f>ROUND('[2]Statut d''occupation du logement'!E4/1000,0)</f>
        <v>9669</v>
      </c>
    </row>
    <row r="13" spans="1:5" s="40" customFormat="1" ht="15" customHeight="1">
      <c r="A13" s="94" t="s">
        <v>61</v>
      </c>
      <c r="B13" s="27">
        <f>ROUND('[2]Statut d''occupation du logement'!B5/1000,0)</f>
        <v>88765</v>
      </c>
      <c r="C13" s="27">
        <f>ROUND('[2]Statut d''occupation du logement'!C5/1000,0)</f>
        <v>52306</v>
      </c>
      <c r="D13" s="27">
        <f>ROUND('[2]Statut d''occupation du logement'!D5/1000,0)</f>
        <v>331651</v>
      </c>
      <c r="E13" s="27">
        <f>ROUND('[2]Statut d''occupation du logement'!E5/1000,0)</f>
        <v>472722</v>
      </c>
    </row>
    <row r="14" spans="1:5" s="40" customFormat="1" ht="15" customHeight="1">
      <c r="A14" s="94" t="s">
        <v>62</v>
      </c>
      <c r="B14" s="27">
        <f>ROUND('[2]Statut d''occupation du logement'!B6/1000,0)</f>
        <v>26981</v>
      </c>
      <c r="C14" s="27">
        <f>ROUND('[2]Statut d''occupation du logement'!C6/1000,0)</f>
        <v>19615</v>
      </c>
      <c r="D14" s="27">
        <f>ROUND('[2]Statut d''occupation du logement'!D6/1000,0)</f>
        <v>153584</v>
      </c>
      <c r="E14" s="27">
        <f>ROUND('[2]Statut d''occupation du logement'!E6/1000,0)</f>
        <v>200180</v>
      </c>
    </row>
    <row r="15" spans="1:5" s="40" customFormat="1" ht="15" customHeight="1">
      <c r="A15" s="94" t="s">
        <v>63</v>
      </c>
      <c r="B15" s="27">
        <f>ROUND('[2]Statut d''occupation du logement'!B7/1000,0)</f>
        <v>0</v>
      </c>
      <c r="C15" s="27">
        <f>ROUND('[2]Statut d''occupation du logement'!C7/1000,0)</f>
        <v>1892</v>
      </c>
      <c r="D15" s="27">
        <f>ROUND('[2]Statut d''occupation du logement'!D7/1000,0)</f>
        <v>11471</v>
      </c>
      <c r="E15" s="27">
        <f>ROUND('[2]Statut d''occupation du logement'!E7/1000,0)</f>
        <v>13363</v>
      </c>
    </row>
    <row r="16" spans="1:5" s="40" customFormat="1" ht="15" customHeight="1">
      <c r="A16" s="94" t="s">
        <v>64</v>
      </c>
      <c r="B16" s="27">
        <f>ROUND('[2]Statut d''occupation du logement'!B8/1000,0)</f>
        <v>20039</v>
      </c>
      <c r="C16" s="27">
        <f>ROUND('[2]Statut d''occupation du logement'!C8/1000,0)</f>
        <v>8854</v>
      </c>
      <c r="D16" s="27">
        <f>ROUND('[2]Statut d''occupation du logement'!D8/1000,0)</f>
        <v>106850</v>
      </c>
      <c r="E16" s="27">
        <f>ROUND('[2]Statut d''occupation du logement'!E8/1000,0)</f>
        <v>135744</v>
      </c>
    </row>
    <row r="17" spans="1:5" s="40" customFormat="1" ht="15" customHeight="1">
      <c r="A17" s="94" t="s">
        <v>65</v>
      </c>
      <c r="B17" s="27">
        <f>ROUND('[2]Statut d''occupation du logement'!B9/1000,0)</f>
        <v>16267</v>
      </c>
      <c r="C17" s="27">
        <f>ROUND('[2]Statut d''occupation du logement'!C9/1000,0)</f>
        <v>1160</v>
      </c>
      <c r="D17" s="27">
        <f>ROUND('[2]Statut d''occupation du logement'!D9/1000,0)</f>
        <v>31478</v>
      </c>
      <c r="E17" s="27">
        <f>ROUND('[2]Statut d''occupation du logement'!E9/1000,0)</f>
        <v>48904</v>
      </c>
    </row>
    <row r="18" spans="1:5" s="40" customFormat="1" ht="15" customHeight="1">
      <c r="A18" s="94" t="s">
        <v>66</v>
      </c>
      <c r="B18" s="27">
        <f>ROUND('[2]Statut d''occupation du logement'!B10/1000,0)</f>
        <v>3663</v>
      </c>
      <c r="C18" s="27">
        <f>ROUND('[2]Statut d''occupation du logement'!C10/1000,0)</f>
        <v>102</v>
      </c>
      <c r="D18" s="27">
        <f>ROUND('[2]Statut d''occupation du logement'!D10/1000,0)</f>
        <v>4261</v>
      </c>
      <c r="E18" s="27">
        <f>ROUND('[2]Statut d''occupation du logement'!E10/1000,0)</f>
        <v>8026</v>
      </c>
    </row>
    <row r="19" spans="1:5" s="40" customFormat="1" ht="15" customHeight="1">
      <c r="A19" s="64" t="s">
        <v>14</v>
      </c>
      <c r="B19" s="98">
        <f>ROUND('[2]Statut d''occupation du logement'!B11/1000,0)</f>
        <v>185656</v>
      </c>
      <c r="C19" s="98">
        <f>ROUND('[2]Statut d''occupation du logement'!C11/1000,0)</f>
        <v>126439</v>
      </c>
      <c r="D19" s="98">
        <f>ROUND('[2]Statut d''occupation du logement'!D11/1000,0)</f>
        <v>843750</v>
      </c>
      <c r="E19" s="98">
        <f>ROUND('[2]Statut d''occupation du logement'!E11/1000,0)</f>
        <v>1155845</v>
      </c>
    </row>
    <row r="20" spans="1:5" s="1" customFormat="1" ht="15" customHeight="1">
      <c r="A20" s="48" t="s">
        <v>0</v>
      </c>
      <c r="B20" s="55"/>
      <c r="C20" s="55"/>
      <c r="D20" s="55"/>
      <c r="E20" s="50"/>
    </row>
    <row r="21" spans="1:5" s="1" customFormat="1" ht="15" customHeight="1">
      <c r="A21" s="48"/>
      <c r="B21" s="55"/>
      <c r="C21" s="55"/>
      <c r="D21" s="55"/>
      <c r="E21" s="50"/>
    </row>
    <row r="22" spans="1:5" s="1" customFormat="1" ht="15" customHeight="1">
      <c r="A22" s="48"/>
      <c r="B22" s="55"/>
      <c r="C22" s="55"/>
      <c r="D22" s="55"/>
      <c r="E22" s="50"/>
    </row>
    <row r="23" spans="1:5" s="1" customFormat="1" ht="15" customHeight="1">
      <c r="A23" s="20"/>
      <c r="B23" s="37"/>
      <c r="C23" s="37"/>
      <c r="D23" s="37"/>
      <c r="E23" s="37"/>
    </row>
    <row r="24" spans="1:5" s="1" customFormat="1" ht="15" customHeight="1">
      <c r="A24" s="118" t="s">
        <v>12</v>
      </c>
      <c r="B24" s="118"/>
      <c r="C24" s="118"/>
      <c r="D24" s="118"/>
      <c r="E24" s="118"/>
    </row>
    <row r="25" spans="1:5" s="38" customFormat="1" ht="15" customHeight="1">
      <c r="A25" s="76"/>
      <c r="B25" s="112" t="s">
        <v>20</v>
      </c>
      <c r="C25" s="112"/>
      <c r="D25" s="112"/>
      <c r="E25" s="76"/>
    </row>
    <row r="26" spans="1:5" s="34" customFormat="1" ht="15" customHeight="1">
      <c r="A26" s="96" t="s">
        <v>15</v>
      </c>
      <c r="B26" s="107" t="s">
        <v>47</v>
      </c>
      <c r="C26" s="107" t="s">
        <v>48</v>
      </c>
      <c r="D26" s="101" t="s">
        <v>49</v>
      </c>
      <c r="E26" s="107" t="s">
        <v>14</v>
      </c>
    </row>
    <row r="27" spans="1:5" s="40" customFormat="1" ht="15" customHeight="1">
      <c r="A27" s="94" t="s">
        <v>58</v>
      </c>
      <c r="B27" s="19">
        <f aca="true" t="shared" si="0" ref="B27:B36">ROUND(B10*1000/B$37,-2)</f>
        <v>1200</v>
      </c>
      <c r="C27" s="19">
        <f aca="true" t="shared" si="1" ref="C27:E36">ROUND(C10*1000/C$37,-2)</f>
        <v>400</v>
      </c>
      <c r="D27" s="19">
        <f t="shared" si="1"/>
        <v>2500</v>
      </c>
      <c r="E27" s="19">
        <f t="shared" si="1"/>
        <v>1600</v>
      </c>
    </row>
    <row r="28" spans="1:5" s="40" customFormat="1" ht="15" customHeight="1">
      <c r="A28" s="94" t="s">
        <v>59</v>
      </c>
      <c r="B28" s="19">
        <f t="shared" si="0"/>
        <v>700</v>
      </c>
      <c r="C28" s="19">
        <f t="shared" si="1"/>
        <v>1100</v>
      </c>
      <c r="D28" s="19">
        <f t="shared" si="1"/>
        <v>1600</v>
      </c>
      <c r="E28" s="19">
        <f t="shared" si="1"/>
        <v>1300</v>
      </c>
    </row>
    <row r="29" spans="1:5" s="40" customFormat="1" ht="15" customHeight="1">
      <c r="A29" s="94" t="s">
        <v>60</v>
      </c>
      <c r="B29" s="19">
        <f t="shared" si="0"/>
        <v>100</v>
      </c>
      <c r="C29" s="19">
        <f t="shared" si="1"/>
        <v>100</v>
      </c>
      <c r="D29" s="19">
        <f t="shared" si="1"/>
        <v>100</v>
      </c>
      <c r="E29" s="19">
        <f t="shared" si="1"/>
        <v>100</v>
      </c>
    </row>
    <row r="30" spans="1:5" s="40" customFormat="1" ht="15" customHeight="1">
      <c r="A30" s="94" t="s">
        <v>61</v>
      </c>
      <c r="B30" s="19">
        <f t="shared" si="0"/>
        <v>6100</v>
      </c>
      <c r="C30" s="19">
        <f t="shared" si="1"/>
        <v>1900</v>
      </c>
      <c r="D30" s="19">
        <f t="shared" si="1"/>
        <v>6800</v>
      </c>
      <c r="E30" s="19">
        <f t="shared" si="1"/>
        <v>5200</v>
      </c>
    </row>
    <row r="31" spans="1:5" s="40" customFormat="1" ht="15" customHeight="1">
      <c r="A31" s="94" t="s">
        <v>62</v>
      </c>
      <c r="B31" s="19">
        <f t="shared" si="0"/>
        <v>1800</v>
      </c>
      <c r="C31" s="19">
        <f t="shared" si="1"/>
        <v>700</v>
      </c>
      <c r="D31" s="19">
        <f t="shared" si="1"/>
        <v>3100</v>
      </c>
      <c r="E31" s="19">
        <f t="shared" si="1"/>
        <v>2200</v>
      </c>
    </row>
    <row r="32" spans="1:5" s="40" customFormat="1" ht="15" customHeight="1">
      <c r="A32" s="94" t="s">
        <v>63</v>
      </c>
      <c r="B32" s="19">
        <f t="shared" si="0"/>
        <v>0</v>
      </c>
      <c r="C32" s="19">
        <f t="shared" si="1"/>
        <v>100</v>
      </c>
      <c r="D32" s="19">
        <f t="shared" si="1"/>
        <v>200</v>
      </c>
      <c r="E32" s="19">
        <f t="shared" si="1"/>
        <v>100</v>
      </c>
    </row>
    <row r="33" spans="1:5" s="40" customFormat="1" ht="15" customHeight="1">
      <c r="A33" s="94" t="s">
        <v>64</v>
      </c>
      <c r="B33" s="19">
        <f t="shared" si="0"/>
        <v>1400</v>
      </c>
      <c r="C33" s="19">
        <f t="shared" si="1"/>
        <v>300</v>
      </c>
      <c r="D33" s="19">
        <f t="shared" si="1"/>
        <v>2200</v>
      </c>
      <c r="E33" s="19">
        <f t="shared" si="1"/>
        <v>1500</v>
      </c>
    </row>
    <row r="34" spans="1:5" s="40" customFormat="1" ht="15" customHeight="1">
      <c r="A34" s="94" t="s">
        <v>65</v>
      </c>
      <c r="B34" s="19">
        <f t="shared" si="0"/>
        <v>1100</v>
      </c>
      <c r="C34" s="19">
        <f t="shared" si="1"/>
        <v>0</v>
      </c>
      <c r="D34" s="19">
        <f t="shared" si="1"/>
        <v>600</v>
      </c>
      <c r="E34" s="19">
        <f t="shared" si="1"/>
        <v>500</v>
      </c>
    </row>
    <row r="35" spans="1:5" s="40" customFormat="1" ht="15" customHeight="1">
      <c r="A35" s="94" t="s">
        <v>66</v>
      </c>
      <c r="B35" s="19">
        <f t="shared" si="0"/>
        <v>300</v>
      </c>
      <c r="C35" s="19">
        <f t="shared" si="1"/>
        <v>0</v>
      </c>
      <c r="D35" s="19">
        <f t="shared" si="1"/>
        <v>100</v>
      </c>
      <c r="E35" s="19">
        <f t="shared" si="1"/>
        <v>100</v>
      </c>
    </row>
    <row r="36" spans="1:5" s="40" customFormat="1" ht="15" customHeight="1">
      <c r="A36" s="64" t="s">
        <v>14</v>
      </c>
      <c r="B36" s="98">
        <f t="shared" si="0"/>
        <v>12700</v>
      </c>
      <c r="C36" s="98">
        <f t="shared" si="1"/>
        <v>4600</v>
      </c>
      <c r="D36" s="98">
        <f t="shared" si="1"/>
        <v>17200</v>
      </c>
      <c r="E36" s="98">
        <f t="shared" si="1"/>
        <v>12700</v>
      </c>
    </row>
    <row r="37" spans="1:5" s="40" customFormat="1" ht="15" customHeight="1">
      <c r="A37" s="64" t="s">
        <v>2</v>
      </c>
      <c r="B37" s="18">
        <v>14646.25092402957</v>
      </c>
      <c r="C37" s="18">
        <v>27222.97887293406</v>
      </c>
      <c r="D37" s="18">
        <v>48944.55623983139</v>
      </c>
      <c r="E37" s="18">
        <v>90813.78603679502</v>
      </c>
    </row>
    <row r="38" spans="1:5" s="1" customFormat="1" ht="15" customHeight="1">
      <c r="A38" s="48" t="s">
        <v>3</v>
      </c>
      <c r="B38" s="37"/>
      <c r="C38" s="99"/>
      <c r="D38" s="37"/>
      <c r="E38" s="50"/>
    </row>
    <row r="39" spans="1:5" s="1" customFormat="1" ht="15" customHeight="1">
      <c r="A39" s="48"/>
      <c r="B39" s="37"/>
      <c r="C39" s="37"/>
      <c r="D39" s="37"/>
      <c r="E39" s="50"/>
    </row>
    <row r="40" spans="1:5" s="1" customFormat="1" ht="15" customHeight="1">
      <c r="A40" s="48"/>
      <c r="B40" s="37"/>
      <c r="C40" s="37"/>
      <c r="D40" s="37"/>
      <c r="E40" s="50"/>
    </row>
    <row r="41" s="1" customFormat="1" ht="15" customHeight="1">
      <c r="A41" s="20"/>
    </row>
    <row r="42" spans="1:5" s="1" customFormat="1" ht="15" customHeight="1">
      <c r="A42" s="118" t="s">
        <v>4</v>
      </c>
      <c r="B42" s="118"/>
      <c r="C42" s="118"/>
      <c r="D42" s="118"/>
      <c r="E42" s="118"/>
    </row>
    <row r="43" spans="1:5" s="38" customFormat="1" ht="15" customHeight="1">
      <c r="A43" s="76"/>
      <c r="B43" s="112" t="s">
        <v>20</v>
      </c>
      <c r="C43" s="112"/>
      <c r="D43" s="112"/>
      <c r="E43" s="76"/>
    </row>
    <row r="44" spans="1:5" s="34" customFormat="1" ht="15" customHeight="1">
      <c r="A44" s="96" t="s">
        <v>15</v>
      </c>
      <c r="B44" s="107" t="s">
        <v>47</v>
      </c>
      <c r="C44" s="107" t="s">
        <v>48</v>
      </c>
      <c r="D44" s="101" t="s">
        <v>49</v>
      </c>
      <c r="E44" s="107" t="s">
        <v>14</v>
      </c>
    </row>
    <row r="45" spans="1:5" s="40" customFormat="1" ht="15" customHeight="1">
      <c r="A45" s="94" t="s">
        <v>58</v>
      </c>
      <c r="B45" s="19">
        <f>ROUND(B10*1000/B$55,-2)</f>
        <v>600</v>
      </c>
      <c r="C45" s="19">
        <f>ROUND(C10*1000/C$55,-2)</f>
        <v>200</v>
      </c>
      <c r="D45" s="19">
        <f>ROUND(D10*1000/D$55,-2)</f>
        <v>1300</v>
      </c>
      <c r="E45" s="19">
        <f>ROUND(E10*1000/E$55,-2)</f>
        <v>900</v>
      </c>
    </row>
    <row r="46" spans="1:5" s="40" customFormat="1" ht="15" customHeight="1">
      <c r="A46" s="94" t="s">
        <v>59</v>
      </c>
      <c r="B46" s="19">
        <f aca="true" t="shared" si="2" ref="B46:E54">ROUND(B11*1000/B$55,-2)</f>
        <v>300</v>
      </c>
      <c r="C46" s="19">
        <f t="shared" si="2"/>
        <v>600</v>
      </c>
      <c r="D46" s="19">
        <f t="shared" si="2"/>
        <v>900</v>
      </c>
      <c r="E46" s="19">
        <f t="shared" si="2"/>
        <v>700</v>
      </c>
    </row>
    <row r="47" spans="1:5" s="40" customFormat="1" ht="15" customHeight="1">
      <c r="A47" s="94" t="s">
        <v>60</v>
      </c>
      <c r="B47" s="19">
        <f t="shared" si="2"/>
        <v>100</v>
      </c>
      <c r="C47" s="19">
        <f t="shared" si="2"/>
        <v>0</v>
      </c>
      <c r="D47" s="19">
        <f t="shared" si="2"/>
        <v>100</v>
      </c>
      <c r="E47" s="19">
        <f t="shared" si="2"/>
        <v>100</v>
      </c>
    </row>
    <row r="48" spans="1:5" s="40" customFormat="1" ht="15" customHeight="1">
      <c r="A48" s="94" t="s">
        <v>61</v>
      </c>
      <c r="B48" s="19">
        <f t="shared" si="2"/>
        <v>2800</v>
      </c>
      <c r="C48" s="19">
        <f t="shared" si="2"/>
        <v>1100</v>
      </c>
      <c r="D48" s="19">
        <f t="shared" si="2"/>
        <v>3700</v>
      </c>
      <c r="E48" s="19">
        <f t="shared" si="2"/>
        <v>2800</v>
      </c>
    </row>
    <row r="49" spans="1:5" s="40" customFormat="1" ht="15" customHeight="1">
      <c r="A49" s="94" t="s">
        <v>62</v>
      </c>
      <c r="B49" s="19">
        <f t="shared" si="2"/>
        <v>900</v>
      </c>
      <c r="C49" s="19">
        <f t="shared" si="2"/>
        <v>400</v>
      </c>
      <c r="D49" s="19">
        <f t="shared" si="2"/>
        <v>1700</v>
      </c>
      <c r="E49" s="19">
        <f t="shared" si="2"/>
        <v>1200</v>
      </c>
    </row>
    <row r="50" spans="1:5" s="40" customFormat="1" ht="15" customHeight="1">
      <c r="A50" s="94" t="s">
        <v>63</v>
      </c>
      <c r="B50" s="19">
        <f t="shared" si="2"/>
        <v>0</v>
      </c>
      <c r="C50" s="19">
        <f t="shared" si="2"/>
        <v>0</v>
      </c>
      <c r="D50" s="19">
        <f t="shared" si="2"/>
        <v>100</v>
      </c>
      <c r="E50" s="19">
        <f t="shared" si="2"/>
        <v>100</v>
      </c>
    </row>
    <row r="51" spans="1:5" s="40" customFormat="1" ht="15" customHeight="1">
      <c r="A51" s="94" t="s">
        <v>64</v>
      </c>
      <c r="B51" s="19">
        <f t="shared" si="2"/>
        <v>600</v>
      </c>
      <c r="C51" s="19">
        <f t="shared" si="2"/>
        <v>200</v>
      </c>
      <c r="D51" s="19">
        <f t="shared" si="2"/>
        <v>1200</v>
      </c>
      <c r="E51" s="19">
        <f t="shared" si="2"/>
        <v>800</v>
      </c>
    </row>
    <row r="52" spans="1:5" s="40" customFormat="1" ht="15" customHeight="1">
      <c r="A52" s="94" t="s">
        <v>65</v>
      </c>
      <c r="B52" s="19">
        <f t="shared" si="2"/>
        <v>500</v>
      </c>
      <c r="C52" s="19">
        <f t="shared" si="2"/>
        <v>0</v>
      </c>
      <c r="D52" s="19">
        <f t="shared" si="2"/>
        <v>300</v>
      </c>
      <c r="E52" s="19">
        <f t="shared" si="2"/>
        <v>300</v>
      </c>
    </row>
    <row r="53" spans="1:5" s="40" customFormat="1" ht="15" customHeight="1">
      <c r="A53" s="94" t="s">
        <v>66</v>
      </c>
      <c r="B53" s="19">
        <f t="shared" si="2"/>
        <v>100</v>
      </c>
      <c r="C53" s="19">
        <f t="shared" si="2"/>
        <v>0</v>
      </c>
      <c r="D53" s="19">
        <f t="shared" si="2"/>
        <v>0</v>
      </c>
      <c r="E53" s="19">
        <f t="shared" si="2"/>
        <v>0</v>
      </c>
    </row>
    <row r="54" spans="1:5" s="40" customFormat="1" ht="15" customHeight="1">
      <c r="A54" s="97" t="s">
        <v>14</v>
      </c>
      <c r="B54" s="98">
        <f t="shared" si="2"/>
        <v>6000</v>
      </c>
      <c r="C54" s="98">
        <f t="shared" si="2"/>
        <v>2600</v>
      </c>
      <c r="D54" s="98">
        <f t="shared" si="2"/>
        <v>9400</v>
      </c>
      <c r="E54" s="98">
        <f t="shared" si="2"/>
        <v>6800</v>
      </c>
    </row>
    <row r="55" spans="1:5" s="40" customFormat="1" ht="15" customHeight="1">
      <c r="A55" s="64" t="s">
        <v>5</v>
      </c>
      <c r="B55" s="18">
        <v>31152.063601310096</v>
      </c>
      <c r="C55" s="18">
        <v>49183.51891402153</v>
      </c>
      <c r="D55" s="18">
        <v>90083.28275215594</v>
      </c>
      <c r="E55" s="18">
        <v>170418.86526748756</v>
      </c>
    </row>
    <row r="56" spans="1:5" s="1" customFormat="1" ht="15" customHeight="1">
      <c r="A56" s="48" t="s">
        <v>3</v>
      </c>
      <c r="B56" s="37"/>
      <c r="C56" s="37"/>
      <c r="D56" s="37"/>
      <c r="E56" s="50"/>
    </row>
    <row r="57" spans="1:5" s="1" customFormat="1" ht="15" customHeight="1">
      <c r="A57" s="54" t="s">
        <v>6</v>
      </c>
      <c r="B57" s="37"/>
      <c r="C57" s="37"/>
      <c r="D57" s="37"/>
      <c r="E57" s="37"/>
    </row>
    <row r="58" s="1" customFormat="1" ht="15" customHeight="1"/>
    <row r="59" s="1" customFormat="1" ht="15" customHeight="1"/>
  </sheetData>
  <sheetProtection/>
  <mergeCells count="7">
    <mergeCell ref="B43:D43"/>
    <mergeCell ref="A7:E7"/>
    <mergeCell ref="A24:E24"/>
    <mergeCell ref="A42:E42"/>
    <mergeCell ref="A2:E2"/>
    <mergeCell ref="B8:D8"/>
    <mergeCell ref="B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59"/>
  <sheetViews>
    <sheetView showGridLines="0" zoomScalePageLayoutView="0" workbookViewId="0" topLeftCell="A1">
      <selection activeCell="F2" sqref="F2"/>
    </sheetView>
  </sheetViews>
  <sheetFormatPr defaultColWidth="12" defaultRowHeight="11.25"/>
  <cols>
    <col min="1" max="1" width="29.66015625" style="24" customWidth="1"/>
    <col min="2" max="2" width="16.33203125" style="24" bestFit="1" customWidth="1"/>
    <col min="3" max="3" width="20" style="24" customWidth="1"/>
    <col min="4" max="4" width="22" style="24" customWidth="1"/>
    <col min="5" max="5" width="19" style="24" bestFit="1" customWidth="1"/>
    <col min="6" max="6" width="14" style="24" customWidth="1"/>
    <col min="7" max="7" width="19" style="24" customWidth="1"/>
    <col min="8" max="8" width="37.33203125" style="65" customWidth="1"/>
    <col min="9" max="16384" width="12" style="24" customWidth="1"/>
  </cols>
  <sheetData>
    <row r="2" spans="1:5" ht="19.5">
      <c r="A2" s="111" t="s">
        <v>72</v>
      </c>
      <c r="B2" s="111"/>
      <c r="C2" s="111"/>
      <c r="D2" s="111"/>
      <c r="E2" s="111"/>
    </row>
    <row r="4" ht="12.75">
      <c r="A4" s="79" t="s">
        <v>23</v>
      </c>
    </row>
    <row r="5" ht="12.75">
      <c r="A5" s="100" t="s">
        <v>70</v>
      </c>
    </row>
    <row r="6" ht="12.75">
      <c r="A6" s="100"/>
    </row>
    <row r="7" spans="1:6" ht="18.75">
      <c r="A7" s="117" t="s">
        <v>32</v>
      </c>
      <c r="B7" s="117"/>
      <c r="C7" s="117"/>
      <c r="D7" s="117"/>
      <c r="E7" s="117"/>
      <c r="F7" s="117"/>
    </row>
    <row r="8" spans="1:7" ht="17.25">
      <c r="A8" s="62"/>
      <c r="B8" s="116" t="s">
        <v>13</v>
      </c>
      <c r="C8" s="116"/>
      <c r="D8" s="116"/>
      <c r="E8" s="116"/>
      <c r="F8" s="116"/>
      <c r="G8" s="62"/>
    </row>
    <row r="9" spans="1:8" ht="31.5">
      <c r="A9" s="63" t="s">
        <v>15</v>
      </c>
      <c r="B9" s="101" t="s">
        <v>34</v>
      </c>
      <c r="C9" s="101" t="s">
        <v>35</v>
      </c>
      <c r="D9" s="101" t="s">
        <v>36</v>
      </c>
      <c r="E9" s="101" t="s">
        <v>37</v>
      </c>
      <c r="F9" s="101" t="s">
        <v>38</v>
      </c>
      <c r="G9" s="101" t="s">
        <v>14</v>
      </c>
      <c r="H9" s="68"/>
    </row>
    <row r="10" spans="1:8" ht="15">
      <c r="A10" s="94" t="s">
        <v>58</v>
      </c>
      <c r="B10" s="27">
        <f>ROUND('[2]typemen'!B2/1000,0)</f>
        <v>18599</v>
      </c>
      <c r="C10" s="27">
        <f>ROUND('[2]typemen'!C2/1000,0)</f>
        <v>17112</v>
      </c>
      <c r="D10" s="27">
        <f>ROUND('[2]typemen'!D2/1000,0)</f>
        <v>47829</v>
      </c>
      <c r="E10" s="27">
        <f>ROUND('[2]typemen'!E2/1000,0)</f>
        <v>13201</v>
      </c>
      <c r="F10" s="27">
        <f>ROUND('[2]typemen'!F2/1000,0)</f>
        <v>52759</v>
      </c>
      <c r="G10" s="27">
        <f>ROUND('[2]typemen'!G2/1000,0)</f>
        <v>149501</v>
      </c>
      <c r="H10" s="74"/>
    </row>
    <row r="11" spans="1:8" ht="15">
      <c r="A11" s="94" t="s">
        <v>59</v>
      </c>
      <c r="B11" s="27">
        <f>ROUND('[2]typemen'!B3/1000,0)</f>
        <v>16889</v>
      </c>
      <c r="C11" s="27">
        <f>ROUND('[2]typemen'!C3/1000,0)</f>
        <v>24602</v>
      </c>
      <c r="D11" s="27">
        <f>ROUND('[2]typemen'!D3/1000,0)</f>
        <v>47579</v>
      </c>
      <c r="E11" s="27">
        <f>ROUND('[2]typemen'!E3/1000,0)</f>
        <v>10916</v>
      </c>
      <c r="F11" s="27">
        <f>ROUND('[2]typemen'!F3/1000,0)</f>
        <v>17749</v>
      </c>
      <c r="G11" s="27">
        <f>ROUND('[2]typemen'!G3/1000,0)</f>
        <v>117735</v>
      </c>
      <c r="H11" s="74"/>
    </row>
    <row r="12" spans="1:8" ht="15">
      <c r="A12" s="94" t="s">
        <v>60</v>
      </c>
      <c r="B12" s="27">
        <f>ROUND('[2]typemen'!B4/1000,0)</f>
        <v>569</v>
      </c>
      <c r="C12" s="27">
        <f>ROUND('[2]typemen'!C4/1000,0)</f>
        <v>2710</v>
      </c>
      <c r="D12" s="27">
        <f>ROUND('[2]typemen'!D4/1000,0)</f>
        <v>3669</v>
      </c>
      <c r="E12" s="27">
        <f>ROUND('[2]typemen'!E4/1000,0)</f>
        <v>2050</v>
      </c>
      <c r="F12" s="27">
        <f>ROUND('[2]typemen'!F4/1000,0)</f>
        <v>672</v>
      </c>
      <c r="G12" s="27">
        <f>ROUND('[2]typemen'!G4/1000,0)</f>
        <v>9669</v>
      </c>
      <c r="H12" s="74"/>
    </row>
    <row r="13" spans="1:8" ht="15">
      <c r="A13" s="94" t="s">
        <v>61</v>
      </c>
      <c r="B13" s="27">
        <f>ROUND('[2]typemen'!B5/1000,0)</f>
        <v>45981</v>
      </c>
      <c r="C13" s="27">
        <f>ROUND('[2]typemen'!C5/1000,0)</f>
        <v>61477</v>
      </c>
      <c r="D13" s="27">
        <f>ROUND('[2]typemen'!D5/1000,0)</f>
        <v>221193</v>
      </c>
      <c r="E13" s="27">
        <f>ROUND('[2]typemen'!E5/1000,0)</f>
        <v>42006</v>
      </c>
      <c r="F13" s="27">
        <f>ROUND('[2]typemen'!F5/1000,0)</f>
        <v>102066</v>
      </c>
      <c r="G13" s="27">
        <f>ROUND('[2]typemen'!G5/1000,0)</f>
        <v>472722</v>
      </c>
      <c r="H13" s="74"/>
    </row>
    <row r="14" spans="1:8" ht="15">
      <c r="A14" s="94" t="s">
        <v>62</v>
      </c>
      <c r="B14" s="27">
        <f>ROUND('[2]typemen'!B6/1000,0)</f>
        <v>46057</v>
      </c>
      <c r="C14" s="27">
        <f>ROUND('[2]typemen'!C6/1000,0)</f>
        <v>28428</v>
      </c>
      <c r="D14" s="27">
        <f>ROUND('[2]typemen'!D6/1000,0)</f>
        <v>66339</v>
      </c>
      <c r="E14" s="27">
        <f>ROUND('[2]typemen'!E6/1000,0)</f>
        <v>13296</v>
      </c>
      <c r="F14" s="27">
        <f>ROUND('[2]typemen'!F6/1000,0)</f>
        <v>46061</v>
      </c>
      <c r="G14" s="27">
        <f>ROUND('[2]typemen'!G6/1000,0)</f>
        <v>200180</v>
      </c>
      <c r="H14" s="74"/>
    </row>
    <row r="15" spans="1:8" ht="15">
      <c r="A15" s="94" t="s">
        <v>63</v>
      </c>
      <c r="B15" s="27">
        <f>ROUND('[2]typemen'!B7/1000,0)</f>
        <v>325</v>
      </c>
      <c r="C15" s="27">
        <f>ROUND('[2]typemen'!C7/1000,0)</f>
        <v>3373</v>
      </c>
      <c r="D15" s="27">
        <f>ROUND('[2]typemen'!D7/1000,0)</f>
        <v>8169</v>
      </c>
      <c r="E15" s="27">
        <f>ROUND('[2]typemen'!E7/1000,0)</f>
        <v>0</v>
      </c>
      <c r="F15" s="27">
        <f>ROUND('[2]typemen'!F7/1000,0)</f>
        <v>1495</v>
      </c>
      <c r="G15" s="27">
        <f>ROUND('[2]typemen'!G7/1000,0)</f>
        <v>13363</v>
      </c>
      <c r="H15" s="74"/>
    </row>
    <row r="16" spans="1:8" ht="15">
      <c r="A16" s="94" t="s">
        <v>64</v>
      </c>
      <c r="B16" s="27">
        <f>ROUND('[2]typemen'!B8/1000,0)</f>
        <v>7721</v>
      </c>
      <c r="C16" s="27">
        <f>ROUND('[2]typemen'!C8/1000,0)</f>
        <v>15024</v>
      </c>
      <c r="D16" s="27">
        <f>ROUND('[2]typemen'!D8/1000,0)</f>
        <v>47730</v>
      </c>
      <c r="E16" s="27">
        <f>ROUND('[2]typemen'!E8/1000,0)</f>
        <v>21610</v>
      </c>
      <c r="F16" s="27">
        <f>ROUND('[2]typemen'!F8/1000,0)</f>
        <v>43658</v>
      </c>
      <c r="G16" s="27">
        <f>ROUND('[2]typemen'!G8/1000,0)</f>
        <v>135744</v>
      </c>
      <c r="H16" s="74"/>
    </row>
    <row r="17" spans="1:8" ht="15">
      <c r="A17" s="94" t="s">
        <v>65</v>
      </c>
      <c r="B17" s="27">
        <f>ROUND('[2]typemen'!B9/1000,0)</f>
        <v>1494</v>
      </c>
      <c r="C17" s="27">
        <f>ROUND('[2]typemen'!C9/1000,0)</f>
        <v>2626</v>
      </c>
      <c r="D17" s="27">
        <f>ROUND('[2]typemen'!D9/1000,0)</f>
        <v>23966</v>
      </c>
      <c r="E17" s="27">
        <f>ROUND('[2]typemen'!E9/1000,0)</f>
        <v>1018</v>
      </c>
      <c r="F17" s="27">
        <f>ROUND('[2]typemen'!F9/1000,0)</f>
        <v>19800</v>
      </c>
      <c r="G17" s="27">
        <f>ROUND('[2]typemen'!G9/1000,0)</f>
        <v>48904</v>
      </c>
      <c r="H17" s="74"/>
    </row>
    <row r="18" spans="1:8" ht="15">
      <c r="A18" s="94" t="s">
        <v>66</v>
      </c>
      <c r="B18" s="27">
        <f>ROUND('[2]typemen'!B10/1000,0)</f>
        <v>306</v>
      </c>
      <c r="C18" s="27">
        <f>ROUND('[2]typemen'!C10/1000,0)</f>
        <v>2186</v>
      </c>
      <c r="D18" s="27">
        <f>ROUND('[2]typemen'!D10/1000,0)</f>
        <v>3112</v>
      </c>
      <c r="E18" s="27">
        <f>ROUND('[2]typemen'!E10/1000,0)</f>
        <v>0</v>
      </c>
      <c r="F18" s="27">
        <f>ROUND('[2]typemen'!F10/1000,0)</f>
        <v>2421</v>
      </c>
      <c r="G18" s="27">
        <f>ROUND('[2]typemen'!G10/1000,0)</f>
        <v>8026</v>
      </c>
      <c r="H18" s="74"/>
    </row>
    <row r="19" spans="1:8" ht="15">
      <c r="A19" s="64" t="s">
        <v>14</v>
      </c>
      <c r="B19" s="98">
        <f>ROUND('[2]typemen'!B11/1000,0)</f>
        <v>137941</v>
      </c>
      <c r="C19" s="98">
        <f>ROUND('[2]typemen'!C11/1000,0)</f>
        <v>157539</v>
      </c>
      <c r="D19" s="98">
        <f>ROUND('[2]typemen'!D11/1000,0)</f>
        <v>469587</v>
      </c>
      <c r="E19" s="98">
        <f>ROUND('[2]typemen'!E11/1000,0)</f>
        <v>104098</v>
      </c>
      <c r="F19" s="98">
        <f>ROUND('[2]typemen'!F11/1000,0)</f>
        <v>286681</v>
      </c>
      <c r="G19" s="98">
        <f>ROUND('[2]typemen'!G11/1000,0)</f>
        <v>1155845</v>
      </c>
      <c r="H19" s="75"/>
    </row>
    <row r="20" spans="1:8" ht="11.25" customHeight="1">
      <c r="A20" s="30" t="s">
        <v>0</v>
      </c>
      <c r="B20" s="30"/>
      <c r="C20" s="30"/>
      <c r="D20" s="30"/>
      <c r="F20" s="8"/>
      <c r="G20" s="30"/>
      <c r="H20" s="71"/>
    </row>
    <row r="21" spans="1:8" ht="11.25">
      <c r="A21" s="20"/>
      <c r="B21" s="12"/>
      <c r="C21" s="12"/>
      <c r="D21" s="12"/>
      <c r="E21" s="12"/>
      <c r="F21" s="12"/>
      <c r="G21" s="20"/>
      <c r="H21" s="67"/>
    </row>
    <row r="22" spans="1:7" ht="11.25">
      <c r="A22" s="2"/>
      <c r="B22" s="2"/>
      <c r="C22" s="2"/>
      <c r="D22" s="2"/>
      <c r="E22" s="2"/>
      <c r="F22" s="2"/>
      <c r="G22" s="2"/>
    </row>
    <row r="24" spans="1:8" ht="18.75">
      <c r="A24" s="117" t="s">
        <v>12</v>
      </c>
      <c r="B24" s="117"/>
      <c r="C24" s="117"/>
      <c r="D24" s="117"/>
      <c r="E24" s="117"/>
      <c r="F24" s="117"/>
      <c r="G24" s="59"/>
      <c r="H24" s="59"/>
    </row>
    <row r="25" spans="1:7" ht="17.25">
      <c r="A25" s="62"/>
      <c r="B25" s="116" t="s">
        <v>13</v>
      </c>
      <c r="C25" s="116"/>
      <c r="D25" s="116"/>
      <c r="E25" s="116"/>
      <c r="F25" s="116"/>
      <c r="G25" s="62"/>
    </row>
    <row r="26" spans="1:8" ht="31.5">
      <c r="A26" s="63" t="s">
        <v>15</v>
      </c>
      <c r="B26" s="101" t="s">
        <v>34</v>
      </c>
      <c r="C26" s="101" t="s">
        <v>35</v>
      </c>
      <c r="D26" s="101" t="s">
        <v>36</v>
      </c>
      <c r="E26" s="101" t="s">
        <v>37</v>
      </c>
      <c r="F26" s="101" t="s">
        <v>38</v>
      </c>
      <c r="G26" s="101" t="s">
        <v>14</v>
      </c>
      <c r="H26" s="85"/>
    </row>
    <row r="27" spans="1:8" ht="15">
      <c r="A27" s="94" t="s">
        <v>58</v>
      </c>
      <c r="B27" s="19">
        <f aca="true" t="shared" si="0" ref="B27:G27">ROUND(B10*1000/B$37,-2)</f>
        <v>900</v>
      </c>
      <c r="C27" s="19">
        <f t="shared" si="0"/>
        <v>1000</v>
      </c>
      <c r="D27" s="19">
        <f t="shared" si="0"/>
        <v>1500</v>
      </c>
      <c r="E27" s="19">
        <f t="shared" si="0"/>
        <v>2000</v>
      </c>
      <c r="F27" s="19">
        <f t="shared" si="0"/>
        <v>3600</v>
      </c>
      <c r="G27" s="19">
        <f t="shared" si="0"/>
        <v>1600</v>
      </c>
      <c r="H27" s="66"/>
    </row>
    <row r="28" spans="1:8" ht="15">
      <c r="A28" s="94" t="s">
        <v>59</v>
      </c>
      <c r="B28" s="19">
        <f aca="true" t="shared" si="1" ref="B28:G35">ROUND(B11*1000/B$37,-2)</f>
        <v>800</v>
      </c>
      <c r="C28" s="19">
        <f t="shared" si="1"/>
        <v>1400</v>
      </c>
      <c r="D28" s="19">
        <f t="shared" si="1"/>
        <v>1500</v>
      </c>
      <c r="E28" s="19">
        <f t="shared" si="1"/>
        <v>1600</v>
      </c>
      <c r="F28" s="19">
        <f t="shared" si="1"/>
        <v>1200</v>
      </c>
      <c r="G28" s="19">
        <f t="shared" si="1"/>
        <v>1300</v>
      </c>
      <c r="H28" s="66"/>
    </row>
    <row r="29" spans="1:8" ht="15">
      <c r="A29" s="94" t="s">
        <v>60</v>
      </c>
      <c r="B29" s="19">
        <f t="shared" si="1"/>
        <v>0</v>
      </c>
      <c r="C29" s="19">
        <f t="shared" si="1"/>
        <v>200</v>
      </c>
      <c r="D29" s="19">
        <f t="shared" si="1"/>
        <v>100</v>
      </c>
      <c r="E29" s="19">
        <f t="shared" si="1"/>
        <v>300</v>
      </c>
      <c r="F29" s="19">
        <f t="shared" si="1"/>
        <v>0</v>
      </c>
      <c r="G29" s="19">
        <f t="shared" si="1"/>
        <v>100</v>
      </c>
      <c r="H29" s="66"/>
    </row>
    <row r="30" spans="1:8" ht="15">
      <c r="A30" s="94" t="s">
        <v>61</v>
      </c>
      <c r="B30" s="19">
        <f t="shared" si="1"/>
        <v>2200</v>
      </c>
      <c r="C30" s="19">
        <f t="shared" si="1"/>
        <v>3600</v>
      </c>
      <c r="D30" s="19">
        <f t="shared" si="1"/>
        <v>7000</v>
      </c>
      <c r="E30" s="19">
        <f t="shared" si="1"/>
        <v>6300</v>
      </c>
      <c r="F30" s="19">
        <f t="shared" si="1"/>
        <v>7000</v>
      </c>
      <c r="G30" s="19">
        <f t="shared" si="1"/>
        <v>5200</v>
      </c>
      <c r="H30" s="66"/>
    </row>
    <row r="31" spans="1:8" ht="15">
      <c r="A31" s="94" t="s">
        <v>62</v>
      </c>
      <c r="B31" s="19">
        <f t="shared" si="1"/>
        <v>2200</v>
      </c>
      <c r="C31" s="19">
        <f t="shared" si="1"/>
        <v>1600</v>
      </c>
      <c r="D31" s="19">
        <f t="shared" si="1"/>
        <v>2100</v>
      </c>
      <c r="E31" s="19">
        <f t="shared" si="1"/>
        <v>2000</v>
      </c>
      <c r="F31" s="19">
        <f t="shared" si="1"/>
        <v>3200</v>
      </c>
      <c r="G31" s="19">
        <f t="shared" si="1"/>
        <v>2200</v>
      </c>
      <c r="H31" s="66"/>
    </row>
    <row r="32" spans="1:8" ht="15">
      <c r="A32" s="94" t="s">
        <v>63</v>
      </c>
      <c r="B32" s="19">
        <f t="shared" si="1"/>
        <v>0</v>
      </c>
      <c r="C32" s="19">
        <f t="shared" si="1"/>
        <v>200</v>
      </c>
      <c r="D32" s="19">
        <f t="shared" si="1"/>
        <v>300</v>
      </c>
      <c r="E32" s="19">
        <f t="shared" si="1"/>
        <v>0</v>
      </c>
      <c r="F32" s="19">
        <f t="shared" si="1"/>
        <v>100</v>
      </c>
      <c r="G32" s="19">
        <f t="shared" si="1"/>
        <v>100</v>
      </c>
      <c r="H32" s="66"/>
    </row>
    <row r="33" spans="1:8" ht="15">
      <c r="A33" s="94" t="s">
        <v>64</v>
      </c>
      <c r="B33" s="19">
        <f t="shared" si="1"/>
        <v>400</v>
      </c>
      <c r="C33" s="19">
        <f t="shared" si="1"/>
        <v>900</v>
      </c>
      <c r="D33" s="19">
        <f t="shared" si="1"/>
        <v>1500</v>
      </c>
      <c r="E33" s="19">
        <f t="shared" si="1"/>
        <v>3300</v>
      </c>
      <c r="F33" s="19">
        <f t="shared" si="1"/>
        <v>3000</v>
      </c>
      <c r="G33" s="19">
        <f t="shared" si="1"/>
        <v>1500</v>
      </c>
      <c r="H33" s="66"/>
    </row>
    <row r="34" spans="1:8" ht="15">
      <c r="A34" s="94" t="s">
        <v>65</v>
      </c>
      <c r="B34" s="19">
        <f t="shared" si="1"/>
        <v>100</v>
      </c>
      <c r="C34" s="19">
        <f t="shared" si="1"/>
        <v>200</v>
      </c>
      <c r="D34" s="19">
        <f t="shared" si="1"/>
        <v>800</v>
      </c>
      <c r="E34" s="19">
        <f t="shared" si="1"/>
        <v>200</v>
      </c>
      <c r="F34" s="19">
        <f t="shared" si="1"/>
        <v>1400</v>
      </c>
      <c r="G34" s="19">
        <f t="shared" si="1"/>
        <v>500</v>
      </c>
      <c r="H34" s="66"/>
    </row>
    <row r="35" spans="1:8" ht="15">
      <c r="A35" s="94" t="s">
        <v>66</v>
      </c>
      <c r="B35" s="19">
        <f t="shared" si="1"/>
        <v>0</v>
      </c>
      <c r="C35" s="19">
        <f t="shared" si="1"/>
        <v>100</v>
      </c>
      <c r="D35" s="19">
        <f t="shared" si="1"/>
        <v>100</v>
      </c>
      <c r="E35" s="19">
        <f t="shared" si="1"/>
        <v>0</v>
      </c>
      <c r="F35" s="19">
        <f t="shared" si="1"/>
        <v>200</v>
      </c>
      <c r="G35" s="19">
        <f t="shared" si="1"/>
        <v>100</v>
      </c>
      <c r="H35" s="66"/>
    </row>
    <row r="36" spans="1:8" ht="15">
      <c r="A36" s="64" t="s">
        <v>14</v>
      </c>
      <c r="B36" s="98">
        <f aca="true" t="shared" si="2" ref="B36:G36">ROUND(B19*1000/B$37,-2)</f>
        <v>6700</v>
      </c>
      <c r="C36" s="98">
        <f t="shared" si="2"/>
        <v>9100</v>
      </c>
      <c r="D36" s="98">
        <f t="shared" si="2"/>
        <v>14800</v>
      </c>
      <c r="E36" s="98">
        <f t="shared" si="2"/>
        <v>15700</v>
      </c>
      <c r="F36" s="98">
        <f t="shared" si="2"/>
        <v>19700</v>
      </c>
      <c r="G36" s="98">
        <f t="shared" si="2"/>
        <v>12700</v>
      </c>
      <c r="H36" s="69"/>
    </row>
    <row r="37" spans="1:8" ht="15">
      <c r="A37" s="64" t="s">
        <v>2</v>
      </c>
      <c r="B37" s="21">
        <v>20593.097446996417</v>
      </c>
      <c r="C37" s="21">
        <v>17233.96562203273</v>
      </c>
      <c r="D37" s="21">
        <v>31814.769826705942</v>
      </c>
      <c r="E37" s="21">
        <v>6644.78940025756</v>
      </c>
      <c r="F37" s="21">
        <v>14527.16374080235</v>
      </c>
      <c r="G37" s="21">
        <v>90813.786036795</v>
      </c>
      <c r="H37" s="69"/>
    </row>
    <row r="38" spans="1:8" ht="12.75">
      <c r="A38" s="30" t="s">
        <v>3</v>
      </c>
      <c r="B38" s="28"/>
      <c r="C38" s="28"/>
      <c r="D38" s="28"/>
      <c r="E38" s="28"/>
      <c r="F38" s="8"/>
      <c r="G38" s="30"/>
      <c r="H38" s="71"/>
    </row>
    <row r="39" spans="1:8" ht="11.25">
      <c r="A39" s="9"/>
      <c r="B39" s="15"/>
      <c r="C39" s="15"/>
      <c r="D39" s="15"/>
      <c r="E39" s="10"/>
      <c r="F39" s="10"/>
      <c r="G39" s="9"/>
      <c r="H39" s="70"/>
    </row>
    <row r="40" spans="1:7" ht="11.25">
      <c r="A40" s="2"/>
      <c r="B40" s="2"/>
      <c r="C40" s="2"/>
      <c r="D40" s="2"/>
      <c r="E40" s="2"/>
      <c r="F40" s="2"/>
      <c r="G40" s="2"/>
    </row>
    <row r="42" spans="1:8" ht="18.75">
      <c r="A42" s="117" t="s">
        <v>33</v>
      </c>
      <c r="B42" s="117"/>
      <c r="C42" s="117"/>
      <c r="D42" s="117"/>
      <c r="E42" s="117"/>
      <c r="F42" s="117"/>
      <c r="G42" s="59"/>
      <c r="H42" s="59"/>
    </row>
    <row r="43" spans="1:7" ht="17.25">
      <c r="A43" s="62"/>
      <c r="B43" s="116" t="s">
        <v>13</v>
      </c>
      <c r="C43" s="116"/>
      <c r="D43" s="116"/>
      <c r="E43" s="116"/>
      <c r="F43" s="116"/>
      <c r="G43" s="62"/>
    </row>
    <row r="44" spans="1:8" ht="31.5">
      <c r="A44" s="63" t="s">
        <v>15</v>
      </c>
      <c r="B44" s="101" t="s">
        <v>34</v>
      </c>
      <c r="C44" s="101" t="s">
        <v>35</v>
      </c>
      <c r="D44" s="101" t="s">
        <v>36</v>
      </c>
      <c r="E44" s="101" t="s">
        <v>37</v>
      </c>
      <c r="F44" s="101" t="s">
        <v>38</v>
      </c>
      <c r="G44" s="101" t="s">
        <v>14</v>
      </c>
      <c r="H44" s="68"/>
    </row>
    <row r="45" spans="1:8" ht="15">
      <c r="A45" s="94" t="s">
        <v>58</v>
      </c>
      <c r="B45" s="19">
        <f aca="true" t="shared" si="3" ref="B45:G45">ROUND(B10*1000/B$55,-2)</f>
        <v>900</v>
      </c>
      <c r="C45" s="19">
        <f t="shared" si="3"/>
        <v>700</v>
      </c>
      <c r="D45" s="19">
        <f t="shared" si="3"/>
        <v>700</v>
      </c>
      <c r="E45" s="19">
        <f t="shared" si="3"/>
        <v>1200</v>
      </c>
      <c r="F45" s="19">
        <f t="shared" si="3"/>
        <v>1300</v>
      </c>
      <c r="G45" s="19">
        <f t="shared" si="3"/>
        <v>900</v>
      </c>
      <c r="H45" s="66"/>
    </row>
    <row r="46" spans="1:8" ht="15">
      <c r="A46" s="94" t="s">
        <v>59</v>
      </c>
      <c r="B46" s="19">
        <f aca="true" t="shared" si="4" ref="B46:G54">ROUND(B11*1000/B$55,-2)</f>
        <v>800</v>
      </c>
      <c r="C46" s="19">
        <f t="shared" si="4"/>
        <v>1000</v>
      </c>
      <c r="D46" s="19">
        <f t="shared" si="4"/>
        <v>700</v>
      </c>
      <c r="E46" s="19">
        <f t="shared" si="4"/>
        <v>1000</v>
      </c>
      <c r="F46" s="19">
        <f t="shared" si="4"/>
        <v>400</v>
      </c>
      <c r="G46" s="19">
        <f t="shared" si="4"/>
        <v>700</v>
      </c>
      <c r="H46" s="66"/>
    </row>
    <row r="47" spans="1:8" ht="15">
      <c r="A47" s="94" t="s">
        <v>60</v>
      </c>
      <c r="B47" s="19">
        <f t="shared" si="4"/>
        <v>0</v>
      </c>
      <c r="C47" s="19">
        <f t="shared" si="4"/>
        <v>100</v>
      </c>
      <c r="D47" s="19">
        <f t="shared" si="4"/>
        <v>100</v>
      </c>
      <c r="E47" s="19">
        <f t="shared" si="4"/>
        <v>200</v>
      </c>
      <c r="F47" s="19">
        <f t="shared" si="4"/>
        <v>0</v>
      </c>
      <c r="G47" s="19">
        <f t="shared" si="4"/>
        <v>100</v>
      </c>
      <c r="H47" s="66"/>
    </row>
    <row r="48" spans="1:8" ht="15">
      <c r="A48" s="94" t="s">
        <v>61</v>
      </c>
      <c r="B48" s="19">
        <f t="shared" si="4"/>
        <v>2200</v>
      </c>
      <c r="C48" s="19">
        <f t="shared" si="4"/>
        <v>2400</v>
      </c>
      <c r="D48" s="19">
        <f t="shared" si="4"/>
        <v>3000</v>
      </c>
      <c r="E48" s="19">
        <f t="shared" si="4"/>
        <v>3700</v>
      </c>
      <c r="F48" s="19">
        <f t="shared" si="4"/>
        <v>2500</v>
      </c>
      <c r="G48" s="19">
        <f t="shared" si="4"/>
        <v>2800</v>
      </c>
      <c r="H48" s="66"/>
    </row>
    <row r="49" spans="1:8" ht="15">
      <c r="A49" s="94" t="s">
        <v>62</v>
      </c>
      <c r="B49" s="19">
        <f t="shared" si="4"/>
        <v>2200</v>
      </c>
      <c r="C49" s="19">
        <f t="shared" si="4"/>
        <v>1100</v>
      </c>
      <c r="D49" s="19">
        <f t="shared" si="4"/>
        <v>900</v>
      </c>
      <c r="E49" s="19">
        <f t="shared" si="4"/>
        <v>1200</v>
      </c>
      <c r="F49" s="19">
        <f t="shared" si="4"/>
        <v>1100</v>
      </c>
      <c r="G49" s="19">
        <f t="shared" si="4"/>
        <v>1200</v>
      </c>
      <c r="H49" s="66"/>
    </row>
    <row r="50" spans="1:8" ht="15">
      <c r="A50" s="94" t="s">
        <v>63</v>
      </c>
      <c r="B50" s="19">
        <f t="shared" si="4"/>
        <v>0</v>
      </c>
      <c r="C50" s="19">
        <f t="shared" si="4"/>
        <v>100</v>
      </c>
      <c r="D50" s="19">
        <f t="shared" si="4"/>
        <v>100</v>
      </c>
      <c r="E50" s="19">
        <f t="shared" si="4"/>
        <v>0</v>
      </c>
      <c r="F50" s="19">
        <f t="shared" si="4"/>
        <v>0</v>
      </c>
      <c r="G50" s="19">
        <f t="shared" si="4"/>
        <v>100</v>
      </c>
      <c r="H50" s="66"/>
    </row>
    <row r="51" spans="1:8" ht="15">
      <c r="A51" s="94" t="s">
        <v>64</v>
      </c>
      <c r="B51" s="19">
        <f t="shared" si="4"/>
        <v>400</v>
      </c>
      <c r="C51" s="19">
        <f t="shared" si="4"/>
        <v>600</v>
      </c>
      <c r="D51" s="19">
        <f t="shared" si="4"/>
        <v>700</v>
      </c>
      <c r="E51" s="19">
        <f t="shared" si="4"/>
        <v>1900</v>
      </c>
      <c r="F51" s="19">
        <f t="shared" si="4"/>
        <v>1100</v>
      </c>
      <c r="G51" s="19">
        <f t="shared" si="4"/>
        <v>800</v>
      </c>
      <c r="H51" s="66"/>
    </row>
    <row r="52" spans="1:8" ht="15">
      <c r="A52" s="94" t="s">
        <v>65</v>
      </c>
      <c r="B52" s="19">
        <f t="shared" si="4"/>
        <v>100</v>
      </c>
      <c r="C52" s="19">
        <f t="shared" si="4"/>
        <v>100</v>
      </c>
      <c r="D52" s="19">
        <f t="shared" si="4"/>
        <v>300</v>
      </c>
      <c r="E52" s="19">
        <f t="shared" si="4"/>
        <v>100</v>
      </c>
      <c r="F52" s="19">
        <f t="shared" si="4"/>
        <v>500</v>
      </c>
      <c r="G52" s="19">
        <f t="shared" si="4"/>
        <v>300</v>
      </c>
      <c r="H52" s="66"/>
    </row>
    <row r="53" spans="1:8" ht="15">
      <c r="A53" s="94" t="s">
        <v>66</v>
      </c>
      <c r="B53" s="19">
        <f t="shared" si="4"/>
        <v>0</v>
      </c>
      <c r="C53" s="19">
        <f t="shared" si="4"/>
        <v>100</v>
      </c>
      <c r="D53" s="19">
        <f t="shared" si="4"/>
        <v>0</v>
      </c>
      <c r="E53" s="19">
        <f t="shared" si="4"/>
        <v>0</v>
      </c>
      <c r="F53" s="19">
        <f t="shared" si="4"/>
        <v>100</v>
      </c>
      <c r="G53" s="19">
        <f t="shared" si="4"/>
        <v>0</v>
      </c>
      <c r="H53" s="66"/>
    </row>
    <row r="54" spans="1:8" ht="15">
      <c r="A54" s="64" t="s">
        <v>14</v>
      </c>
      <c r="B54" s="98">
        <f t="shared" si="4"/>
        <v>6700</v>
      </c>
      <c r="C54" s="98">
        <f t="shared" si="4"/>
        <v>6100</v>
      </c>
      <c r="D54" s="98">
        <f t="shared" si="4"/>
        <v>6500</v>
      </c>
      <c r="E54" s="98">
        <f t="shared" si="4"/>
        <v>9300</v>
      </c>
      <c r="F54" s="98">
        <f t="shared" si="4"/>
        <v>7100</v>
      </c>
      <c r="G54" s="98">
        <f t="shared" si="4"/>
        <v>6800</v>
      </c>
      <c r="H54" s="69"/>
    </row>
    <row r="55" spans="1:8" ht="15">
      <c r="A55" s="64" t="s">
        <v>5</v>
      </c>
      <c r="B55" s="21">
        <v>20593.097446996417</v>
      </c>
      <c r="C55" s="21">
        <v>25850.948433049078</v>
      </c>
      <c r="D55" s="21">
        <v>72556.4007752489</v>
      </c>
      <c r="E55" s="21">
        <v>11201.916445820421</v>
      </c>
      <c r="F55" s="21">
        <v>40216.50216637276</v>
      </c>
      <c r="G55" s="21">
        <v>170418.86526748756</v>
      </c>
      <c r="H55" s="69"/>
    </row>
    <row r="56" spans="1:8" ht="12.75">
      <c r="A56" s="30" t="s">
        <v>3</v>
      </c>
      <c r="B56" s="28"/>
      <c r="C56" s="28"/>
      <c r="D56" s="28"/>
      <c r="E56" s="28"/>
      <c r="F56" s="8"/>
      <c r="G56" s="30"/>
      <c r="H56" s="71"/>
    </row>
    <row r="57" spans="1:8" ht="12.75">
      <c r="A57" s="29" t="s">
        <v>6</v>
      </c>
      <c r="B57" s="15"/>
      <c r="C57" s="15"/>
      <c r="D57" s="15"/>
      <c r="E57" s="10"/>
      <c r="F57" s="10"/>
      <c r="G57" s="29"/>
      <c r="H57" s="72"/>
    </row>
    <row r="58" spans="1:8" ht="11.25">
      <c r="A58" s="25"/>
      <c r="B58" s="26"/>
      <c r="C58" s="26"/>
      <c r="D58" s="26"/>
      <c r="E58" s="26"/>
      <c r="F58" s="26"/>
      <c r="G58" s="25"/>
      <c r="H58" s="73"/>
    </row>
    <row r="59" spans="2:7" ht="11.25">
      <c r="B59" s="2"/>
      <c r="C59" s="2"/>
      <c r="D59" s="2"/>
      <c r="E59" s="2"/>
      <c r="F59" s="2"/>
      <c r="G59" s="2"/>
    </row>
  </sheetData>
  <sheetProtection/>
  <mergeCells count="7">
    <mergeCell ref="A2:E2"/>
    <mergeCell ref="B43:F43"/>
    <mergeCell ref="A7:F7"/>
    <mergeCell ref="B8:F8"/>
    <mergeCell ref="A42:F42"/>
    <mergeCell ref="A24:F24"/>
    <mergeCell ref="B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>
    <oddFooter>&amp;LISEE - Document édité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57"/>
  <sheetViews>
    <sheetView showGridLines="0" zoomScalePageLayoutView="0" workbookViewId="0" topLeftCell="A1">
      <selection activeCell="J8" sqref="J8"/>
    </sheetView>
  </sheetViews>
  <sheetFormatPr defaultColWidth="12" defaultRowHeight="11.25"/>
  <cols>
    <col min="1" max="1" width="36.83203125" style="24" customWidth="1"/>
    <col min="2" max="2" width="14.66015625" style="24" customWidth="1"/>
    <col min="3" max="3" width="19.83203125" style="24" customWidth="1"/>
    <col min="4" max="4" width="18.83203125" style="24" customWidth="1"/>
    <col min="5" max="5" width="17.33203125" style="24" customWidth="1"/>
    <col min="6" max="6" width="16.33203125" style="24" bestFit="1" customWidth="1"/>
    <col min="7" max="7" width="19.5" style="24" customWidth="1"/>
    <col min="8" max="8" width="19" style="24" bestFit="1" customWidth="1"/>
    <col min="9" max="16384" width="12" style="24" customWidth="1"/>
  </cols>
  <sheetData>
    <row r="1" ht="15" customHeight="1"/>
    <row r="2" spans="1:5" ht="15" customHeight="1">
      <c r="A2" s="111" t="s">
        <v>72</v>
      </c>
      <c r="B2" s="111"/>
      <c r="C2" s="111"/>
      <c r="D2" s="111"/>
      <c r="E2" s="111"/>
    </row>
    <row r="3" ht="15" customHeight="1"/>
    <row r="4" ht="15" customHeight="1">
      <c r="A4" s="79" t="s">
        <v>23</v>
      </c>
    </row>
    <row r="5" ht="15" customHeight="1">
      <c r="A5" s="100" t="s">
        <v>70</v>
      </c>
    </row>
    <row r="6" ht="15" customHeight="1">
      <c r="A6" s="100"/>
    </row>
    <row r="7" spans="1:9" s="31" customFormat="1" ht="15" customHeight="1">
      <c r="A7" s="118" t="s">
        <v>29</v>
      </c>
      <c r="B7" s="118"/>
      <c r="C7" s="118"/>
      <c r="D7" s="118"/>
      <c r="E7" s="118"/>
      <c r="F7" s="118"/>
      <c r="G7" s="118"/>
      <c r="H7" s="118"/>
      <c r="I7" s="61"/>
    </row>
    <row r="8" spans="1:9" s="31" customFormat="1" ht="15" customHeight="1">
      <c r="A8" s="80"/>
      <c r="B8" s="116" t="s">
        <v>18</v>
      </c>
      <c r="C8" s="116"/>
      <c r="D8" s="116"/>
      <c r="E8" s="116"/>
      <c r="F8" s="116"/>
      <c r="G8" s="116"/>
      <c r="H8" s="80"/>
      <c r="I8" s="61"/>
    </row>
    <row r="9" spans="1:9" s="33" customFormat="1" ht="31.5" customHeight="1">
      <c r="A9" s="35" t="s">
        <v>15</v>
      </c>
      <c r="B9" s="102" t="s">
        <v>7</v>
      </c>
      <c r="C9" s="102" t="s">
        <v>8</v>
      </c>
      <c r="D9" s="102" t="s">
        <v>9</v>
      </c>
      <c r="E9" s="102" t="s">
        <v>10</v>
      </c>
      <c r="F9" s="102" t="s">
        <v>11</v>
      </c>
      <c r="G9" s="102" t="s">
        <v>55</v>
      </c>
      <c r="H9" s="21" t="s">
        <v>14</v>
      </c>
      <c r="I9" s="32"/>
    </row>
    <row r="10" spans="1:12" s="4" customFormat="1" ht="15" customHeight="1">
      <c r="A10" s="94" t="s">
        <v>58</v>
      </c>
      <c r="B10" s="19">
        <f>ROUND('[2]taille du ménage'!B2/1000,0)</f>
        <v>18599</v>
      </c>
      <c r="C10" s="19">
        <f>ROUND('[2]taille du ménage'!C2/1000,0)</f>
        <v>27995</v>
      </c>
      <c r="D10" s="19">
        <f>ROUND('[2]taille du ménage'!D2/1000,0)</f>
        <v>14408</v>
      </c>
      <c r="E10" s="19">
        <f>ROUND('[2]taille du ménage'!E2/1000,0)</f>
        <v>30201</v>
      </c>
      <c r="F10" s="19">
        <f>ROUND('[2]taille du ménage'!F2/1000,0)</f>
        <v>23885</v>
      </c>
      <c r="G10" s="19">
        <f>ROUND('[2]taille du ménage'!G2/1000,0)</f>
        <v>34413</v>
      </c>
      <c r="H10" s="19">
        <f>ROUND('[2]taille du ménage'!H2/1000,0)</f>
        <v>149501</v>
      </c>
      <c r="I10" s="5"/>
      <c r="J10" s="7"/>
      <c r="K10" s="7"/>
      <c r="L10" s="7"/>
    </row>
    <row r="11" spans="1:9" s="4" customFormat="1" ht="15" customHeight="1">
      <c r="A11" s="94" t="s">
        <v>59</v>
      </c>
      <c r="B11" s="19">
        <f>ROUND('[2]taille du ménage'!B3/1000,0)</f>
        <v>16889</v>
      </c>
      <c r="C11" s="19">
        <f>ROUND('[2]taille du ménage'!C3/1000,0)</f>
        <v>33754</v>
      </c>
      <c r="D11" s="19">
        <f>ROUND('[2]taille du ménage'!D3/1000,0)</f>
        <v>16944</v>
      </c>
      <c r="E11" s="19">
        <f>ROUND('[2]taille du ménage'!E3/1000,0)</f>
        <v>24856</v>
      </c>
      <c r="F11" s="19">
        <f>ROUND('[2]taille du ménage'!F3/1000,0)</f>
        <v>7607</v>
      </c>
      <c r="G11" s="19">
        <f>ROUND('[2]taille du ménage'!G3/1000,0)</f>
        <v>17685</v>
      </c>
      <c r="H11" s="19">
        <f>ROUND('[2]taille du ménage'!H3/1000,0)</f>
        <v>117735</v>
      </c>
      <c r="I11" s="5"/>
    </row>
    <row r="12" spans="1:9" s="4" customFormat="1" ht="15" customHeight="1">
      <c r="A12" s="94" t="s">
        <v>60</v>
      </c>
      <c r="B12" s="19">
        <f>ROUND('[2]taille du ménage'!B4/1000,0)</f>
        <v>569</v>
      </c>
      <c r="C12" s="19">
        <f>ROUND('[2]taille du ménage'!C4/1000,0)</f>
        <v>3396</v>
      </c>
      <c r="D12" s="19">
        <f>ROUND('[2]taille du ménage'!D4/1000,0)</f>
        <v>1385</v>
      </c>
      <c r="E12" s="19">
        <f>ROUND('[2]taille du ménage'!E4/1000,0)</f>
        <v>1982</v>
      </c>
      <c r="F12" s="19">
        <f>ROUND('[2]taille du ménage'!F4/1000,0)</f>
        <v>1775</v>
      </c>
      <c r="G12" s="19">
        <f>ROUND('[2]taille du ménage'!G4/1000,0)</f>
        <v>562</v>
      </c>
      <c r="H12" s="19">
        <f>ROUND('[2]taille du ménage'!H4/1000,0)</f>
        <v>9669</v>
      </c>
      <c r="I12" s="5"/>
    </row>
    <row r="13" spans="1:9" s="4" customFormat="1" ht="15" customHeight="1">
      <c r="A13" s="94" t="s">
        <v>61</v>
      </c>
      <c r="B13" s="19">
        <f>ROUND('[2]taille du ménage'!B5/1000,0)</f>
        <v>45981</v>
      </c>
      <c r="C13" s="19">
        <f>ROUND('[2]taille du ménage'!C5/1000,0)</f>
        <v>99209</v>
      </c>
      <c r="D13" s="19">
        <f>ROUND('[2]taille du ménage'!D5/1000,0)</f>
        <v>69169</v>
      </c>
      <c r="E13" s="19">
        <f>ROUND('[2]taille du ménage'!E5/1000,0)</f>
        <v>45115</v>
      </c>
      <c r="F13" s="19">
        <f>ROUND('[2]taille du ménage'!F5/1000,0)</f>
        <v>136325</v>
      </c>
      <c r="G13" s="19">
        <f>ROUND('[2]taille du ménage'!G5/1000,0)</f>
        <v>76924</v>
      </c>
      <c r="H13" s="19">
        <f>ROUND('[2]taille du ménage'!H5/1000,0)</f>
        <v>472722</v>
      </c>
      <c r="I13" s="5"/>
    </row>
    <row r="14" spans="1:9" s="4" customFormat="1" ht="15" customHeight="1">
      <c r="A14" s="94" t="s">
        <v>62</v>
      </c>
      <c r="B14" s="19">
        <f>ROUND('[2]taille du ménage'!B6/1000,0)</f>
        <v>46057</v>
      </c>
      <c r="C14" s="19">
        <f>ROUND('[2]taille du ménage'!C6/1000,0)</f>
        <v>40062</v>
      </c>
      <c r="D14" s="19">
        <f>ROUND('[2]taille du ménage'!D6/1000,0)</f>
        <v>30670</v>
      </c>
      <c r="E14" s="19">
        <f>ROUND('[2]taille du ménage'!E6/1000,0)</f>
        <v>27204</v>
      </c>
      <c r="F14" s="19">
        <f>ROUND('[2]taille du ménage'!F6/1000,0)</f>
        <v>21539</v>
      </c>
      <c r="G14" s="19">
        <f>ROUND('[2]taille du ménage'!G6/1000,0)</f>
        <v>34649</v>
      </c>
      <c r="H14" s="19">
        <f>ROUND('[2]taille du ménage'!H6/1000,0)</f>
        <v>200180</v>
      </c>
      <c r="I14" s="5"/>
    </row>
    <row r="15" spans="1:9" s="4" customFormat="1" ht="15" customHeight="1">
      <c r="A15" s="94" t="s">
        <v>63</v>
      </c>
      <c r="B15" s="19">
        <f>ROUND('[2]taille du ménage'!B7/1000,0)</f>
        <v>325</v>
      </c>
      <c r="C15" s="19">
        <f>ROUND('[2]taille du ménage'!C7/1000,0)</f>
        <v>3373</v>
      </c>
      <c r="D15" s="19">
        <f>ROUND('[2]taille du ménage'!D7/1000,0)</f>
        <v>1495</v>
      </c>
      <c r="E15" s="19">
        <f>ROUND('[2]taille du ménage'!E7/1000,0)</f>
        <v>0</v>
      </c>
      <c r="F15" s="19">
        <f>ROUND('[2]taille du ménage'!F7/1000,0)</f>
        <v>7773</v>
      </c>
      <c r="G15" s="19">
        <f>ROUND('[2]taille du ménage'!G7/1000,0)</f>
        <v>397</v>
      </c>
      <c r="H15" s="19">
        <f>ROUND('[2]taille du ménage'!H7/1000,0)</f>
        <v>13363</v>
      </c>
      <c r="I15" s="5"/>
    </row>
    <row r="16" spans="1:9" s="4" customFormat="1" ht="15" customHeight="1">
      <c r="A16" s="94" t="s">
        <v>64</v>
      </c>
      <c r="B16" s="19">
        <f>ROUND('[2]taille du ménage'!B8/1000,0)</f>
        <v>7721</v>
      </c>
      <c r="C16" s="19">
        <f>ROUND('[2]taille du ménage'!C8/1000,0)</f>
        <v>35339</v>
      </c>
      <c r="D16" s="19">
        <f>ROUND('[2]taille du ménage'!D8/1000,0)</f>
        <v>18104</v>
      </c>
      <c r="E16" s="19">
        <f>ROUND('[2]taille du ménage'!E8/1000,0)</f>
        <v>8766</v>
      </c>
      <c r="F16" s="19">
        <f>ROUND('[2]taille du ménage'!F8/1000,0)</f>
        <v>10877</v>
      </c>
      <c r="G16" s="19">
        <f>ROUND('[2]taille du ménage'!G8/1000,0)</f>
        <v>54937</v>
      </c>
      <c r="H16" s="19">
        <f>ROUND('[2]taille du ménage'!H8/1000,0)</f>
        <v>135744</v>
      </c>
      <c r="I16" s="5"/>
    </row>
    <row r="17" spans="1:9" s="4" customFormat="1" ht="15" customHeight="1">
      <c r="A17" s="94" t="s">
        <v>65</v>
      </c>
      <c r="B17" s="19">
        <f>ROUND('[2]taille du ménage'!B9/1000,0)</f>
        <v>1494</v>
      </c>
      <c r="C17" s="19">
        <f>ROUND('[2]taille du ménage'!C9/1000,0)</f>
        <v>3644</v>
      </c>
      <c r="D17" s="19">
        <f>ROUND('[2]taille du ménage'!D9/1000,0)</f>
        <v>5703</v>
      </c>
      <c r="E17" s="19">
        <f>ROUND('[2]taille du ménage'!E9/1000,0)</f>
        <v>2978</v>
      </c>
      <c r="F17" s="19">
        <f>ROUND('[2]taille du ménage'!F9/1000,0)</f>
        <v>13955</v>
      </c>
      <c r="G17" s="19">
        <f>ROUND('[2]taille du ménage'!G9/1000,0)</f>
        <v>21130</v>
      </c>
      <c r="H17" s="19">
        <f>ROUND('[2]taille du ménage'!H9/1000,0)</f>
        <v>48904</v>
      </c>
      <c r="I17" s="5"/>
    </row>
    <row r="18" spans="1:9" s="4" customFormat="1" ht="15" customHeight="1">
      <c r="A18" s="94" t="s">
        <v>66</v>
      </c>
      <c r="B18" s="19">
        <f>ROUND('[2]taille du ménage'!B10/1000,0)</f>
        <v>306</v>
      </c>
      <c r="C18" s="19">
        <f>ROUND('[2]taille du ménage'!C10/1000,0)</f>
        <v>2186</v>
      </c>
      <c r="D18" s="19">
        <f>ROUND('[2]taille du ménage'!D10/1000,0)</f>
        <v>231</v>
      </c>
      <c r="E18" s="19">
        <f>ROUND('[2]taille du ménage'!E10/1000,0)</f>
        <v>526</v>
      </c>
      <c r="F18" s="19">
        <f>ROUND('[2]taille du ménage'!F10/1000,0)</f>
        <v>2355</v>
      </c>
      <c r="G18" s="19">
        <f>ROUND('[2]taille du ménage'!G10/1000,0)</f>
        <v>2421</v>
      </c>
      <c r="H18" s="19">
        <f>ROUND('[2]taille du ménage'!H10/1000,0)</f>
        <v>8026</v>
      </c>
      <c r="I18" s="5"/>
    </row>
    <row r="19" spans="1:9" s="4" customFormat="1" ht="15" customHeight="1">
      <c r="A19" s="64" t="s">
        <v>14</v>
      </c>
      <c r="B19" s="98">
        <f>ROUND('[2]taille du ménage'!B11/1000,0)</f>
        <v>137941</v>
      </c>
      <c r="C19" s="98">
        <f>ROUND('[2]taille du ménage'!C11/1000,0)</f>
        <v>248957</v>
      </c>
      <c r="D19" s="98">
        <f>ROUND('[2]taille du ménage'!D11/1000,0)</f>
        <v>158109</v>
      </c>
      <c r="E19" s="98">
        <f>ROUND('[2]taille du ménage'!E11/1000,0)</f>
        <v>141628</v>
      </c>
      <c r="F19" s="98">
        <f>ROUND('[2]taille du ménage'!F11/1000,0)</f>
        <v>226091</v>
      </c>
      <c r="G19" s="98">
        <f>ROUND('[2]taille du ménage'!G11/1000,0)</f>
        <v>243119</v>
      </c>
      <c r="H19" s="98">
        <f>ROUND('[2]taille du ménage'!H11/1000,0)</f>
        <v>1155845</v>
      </c>
      <c r="I19" s="5"/>
    </row>
    <row r="20" spans="1:9" s="4" customFormat="1" ht="12.75">
      <c r="A20" s="36" t="s">
        <v>0</v>
      </c>
      <c r="B20" s="36"/>
      <c r="C20" s="5"/>
      <c r="D20" s="5"/>
      <c r="E20" s="5"/>
      <c r="F20" s="5"/>
      <c r="G20" s="5"/>
      <c r="I20" s="5"/>
    </row>
    <row r="21" s="4" customFormat="1" ht="11.25"/>
    <row r="22" s="4" customFormat="1" ht="11.25"/>
    <row r="23" s="4" customFormat="1" ht="11.25"/>
    <row r="24" spans="1:7" s="31" customFormat="1" ht="15" customHeight="1">
      <c r="A24" s="118" t="s">
        <v>12</v>
      </c>
      <c r="B24" s="118"/>
      <c r="C24" s="118"/>
      <c r="D24" s="118"/>
      <c r="E24" s="118"/>
      <c r="F24" s="118"/>
      <c r="G24" s="118"/>
    </row>
    <row r="25" spans="1:9" s="31" customFormat="1" ht="15" customHeight="1">
      <c r="A25" s="80"/>
      <c r="B25" s="116" t="s">
        <v>18</v>
      </c>
      <c r="C25" s="116"/>
      <c r="D25" s="116"/>
      <c r="E25" s="116"/>
      <c r="F25" s="116"/>
      <c r="G25" s="116"/>
      <c r="H25" s="80"/>
      <c r="I25" s="61"/>
    </row>
    <row r="26" spans="1:8" s="33" customFormat="1" ht="36.75" customHeight="1">
      <c r="A26" s="35" t="s">
        <v>15</v>
      </c>
      <c r="B26" s="102" t="s">
        <v>7</v>
      </c>
      <c r="C26" s="102" t="s">
        <v>8</v>
      </c>
      <c r="D26" s="102" t="s">
        <v>9</v>
      </c>
      <c r="E26" s="102" t="s">
        <v>10</v>
      </c>
      <c r="F26" s="102" t="s">
        <v>11</v>
      </c>
      <c r="G26" s="102" t="s">
        <v>55</v>
      </c>
      <c r="H26" s="102" t="s">
        <v>14</v>
      </c>
    </row>
    <row r="27" spans="1:8" s="33" customFormat="1" ht="10.5" customHeight="1">
      <c r="A27" s="94" t="s">
        <v>58</v>
      </c>
      <c r="B27" s="19">
        <f>ROUND(B10*1000/B$37,-2)</f>
        <v>900</v>
      </c>
      <c r="C27" s="19">
        <f aca="true" t="shared" si="0" ref="C27:H27">ROUND(C10*1000/C$37,-2)</f>
        <v>1200</v>
      </c>
      <c r="D27" s="19">
        <f t="shared" si="0"/>
        <v>900</v>
      </c>
      <c r="E27" s="19">
        <f t="shared" si="0"/>
        <v>2000</v>
      </c>
      <c r="F27" s="19">
        <f t="shared" si="0"/>
        <v>3200</v>
      </c>
      <c r="G27" s="19">
        <f t="shared" si="0"/>
        <v>3800</v>
      </c>
      <c r="H27" s="19">
        <f t="shared" si="0"/>
        <v>1600</v>
      </c>
    </row>
    <row r="28" spans="1:8" s="4" customFormat="1" ht="15" customHeight="1">
      <c r="A28" s="94" t="s">
        <v>59</v>
      </c>
      <c r="B28" s="19">
        <f aca="true" t="shared" si="1" ref="B28:H35">ROUND(B11*1000/B$37,-2)</f>
        <v>800</v>
      </c>
      <c r="C28" s="19">
        <f t="shared" si="1"/>
        <v>1500</v>
      </c>
      <c r="D28" s="19">
        <f t="shared" si="1"/>
        <v>1100</v>
      </c>
      <c r="E28" s="19">
        <f t="shared" si="1"/>
        <v>1700</v>
      </c>
      <c r="F28" s="19">
        <f t="shared" si="1"/>
        <v>1000</v>
      </c>
      <c r="G28" s="19">
        <f t="shared" si="1"/>
        <v>1900</v>
      </c>
      <c r="H28" s="19">
        <f t="shared" si="1"/>
        <v>1300</v>
      </c>
    </row>
    <row r="29" spans="1:8" s="4" customFormat="1" ht="15" customHeight="1">
      <c r="A29" s="94" t="s">
        <v>60</v>
      </c>
      <c r="B29" s="19">
        <f t="shared" si="1"/>
        <v>0</v>
      </c>
      <c r="C29" s="19">
        <f t="shared" si="1"/>
        <v>100</v>
      </c>
      <c r="D29" s="19">
        <f t="shared" si="1"/>
        <v>100</v>
      </c>
      <c r="E29" s="19">
        <f t="shared" si="1"/>
        <v>100</v>
      </c>
      <c r="F29" s="19">
        <f t="shared" si="1"/>
        <v>200</v>
      </c>
      <c r="G29" s="19">
        <f t="shared" si="1"/>
        <v>100</v>
      </c>
      <c r="H29" s="19">
        <f t="shared" si="1"/>
        <v>100</v>
      </c>
    </row>
    <row r="30" spans="1:8" s="4" customFormat="1" ht="15" customHeight="1">
      <c r="A30" s="94" t="s">
        <v>61</v>
      </c>
      <c r="B30" s="19">
        <f t="shared" si="1"/>
        <v>2200</v>
      </c>
      <c r="C30" s="19">
        <f t="shared" si="1"/>
        <v>4300</v>
      </c>
      <c r="D30" s="19">
        <f t="shared" si="1"/>
        <v>4400</v>
      </c>
      <c r="E30" s="19">
        <f t="shared" si="1"/>
        <v>3000</v>
      </c>
      <c r="F30" s="19">
        <f t="shared" si="1"/>
        <v>18200</v>
      </c>
      <c r="G30" s="19">
        <f t="shared" si="1"/>
        <v>8400</v>
      </c>
      <c r="H30" s="19">
        <f t="shared" si="1"/>
        <v>5200</v>
      </c>
    </row>
    <row r="31" spans="1:8" s="4" customFormat="1" ht="15" customHeight="1">
      <c r="A31" s="94" t="s">
        <v>62</v>
      </c>
      <c r="B31" s="19">
        <f t="shared" si="1"/>
        <v>2200</v>
      </c>
      <c r="C31" s="19">
        <f t="shared" si="1"/>
        <v>1700</v>
      </c>
      <c r="D31" s="19">
        <f t="shared" si="1"/>
        <v>2000</v>
      </c>
      <c r="E31" s="19">
        <f t="shared" si="1"/>
        <v>1800</v>
      </c>
      <c r="F31" s="19">
        <f t="shared" si="1"/>
        <v>2900</v>
      </c>
      <c r="G31" s="19">
        <f t="shared" si="1"/>
        <v>3800</v>
      </c>
      <c r="H31" s="19">
        <f t="shared" si="1"/>
        <v>2200</v>
      </c>
    </row>
    <row r="32" spans="1:8" s="4" customFormat="1" ht="15" customHeight="1">
      <c r="A32" s="94" t="s">
        <v>63</v>
      </c>
      <c r="B32" s="19">
        <f t="shared" si="1"/>
        <v>0</v>
      </c>
      <c r="C32" s="19">
        <f t="shared" si="1"/>
        <v>100</v>
      </c>
      <c r="D32" s="19">
        <f t="shared" si="1"/>
        <v>100</v>
      </c>
      <c r="E32" s="19">
        <f t="shared" si="1"/>
        <v>0</v>
      </c>
      <c r="F32" s="19">
        <f t="shared" si="1"/>
        <v>1000</v>
      </c>
      <c r="G32" s="19">
        <f t="shared" si="1"/>
        <v>0</v>
      </c>
      <c r="H32" s="19">
        <f t="shared" si="1"/>
        <v>100</v>
      </c>
    </row>
    <row r="33" spans="1:8" s="4" customFormat="1" ht="15" customHeight="1">
      <c r="A33" s="94" t="s">
        <v>64</v>
      </c>
      <c r="B33" s="19">
        <f t="shared" si="1"/>
        <v>400</v>
      </c>
      <c r="C33" s="19">
        <f t="shared" si="1"/>
        <v>1500</v>
      </c>
      <c r="D33" s="19">
        <f t="shared" si="1"/>
        <v>1200</v>
      </c>
      <c r="E33" s="19">
        <f t="shared" si="1"/>
        <v>600</v>
      </c>
      <c r="F33" s="19">
        <f t="shared" si="1"/>
        <v>1500</v>
      </c>
      <c r="G33" s="19">
        <f t="shared" si="1"/>
        <v>6000</v>
      </c>
      <c r="H33" s="19">
        <f t="shared" si="1"/>
        <v>1500</v>
      </c>
    </row>
    <row r="34" spans="1:8" s="4" customFormat="1" ht="15" customHeight="1">
      <c r="A34" s="94" t="s">
        <v>65</v>
      </c>
      <c r="B34" s="19">
        <f t="shared" si="1"/>
        <v>100</v>
      </c>
      <c r="C34" s="19">
        <f t="shared" si="1"/>
        <v>200</v>
      </c>
      <c r="D34" s="19">
        <f t="shared" si="1"/>
        <v>400</v>
      </c>
      <c r="E34" s="19">
        <f t="shared" si="1"/>
        <v>200</v>
      </c>
      <c r="F34" s="19">
        <f t="shared" si="1"/>
        <v>1900</v>
      </c>
      <c r="G34" s="19">
        <f t="shared" si="1"/>
        <v>2300</v>
      </c>
      <c r="H34" s="19">
        <f t="shared" si="1"/>
        <v>500</v>
      </c>
    </row>
    <row r="35" spans="1:8" s="4" customFormat="1" ht="15" customHeight="1">
      <c r="A35" s="94" t="s">
        <v>66</v>
      </c>
      <c r="B35" s="19">
        <f t="shared" si="1"/>
        <v>0</v>
      </c>
      <c r="C35" s="19">
        <f t="shared" si="1"/>
        <v>100</v>
      </c>
      <c r="D35" s="19">
        <f t="shared" si="1"/>
        <v>0</v>
      </c>
      <c r="E35" s="19">
        <f t="shared" si="1"/>
        <v>0</v>
      </c>
      <c r="F35" s="19">
        <f t="shared" si="1"/>
        <v>300</v>
      </c>
      <c r="G35" s="19">
        <f t="shared" si="1"/>
        <v>300</v>
      </c>
      <c r="H35" s="19">
        <f t="shared" si="1"/>
        <v>100</v>
      </c>
    </row>
    <row r="36" spans="1:9" s="4" customFormat="1" ht="15" customHeight="1">
      <c r="A36" s="95" t="s">
        <v>14</v>
      </c>
      <c r="B36" s="98">
        <f>ROUND(B19*1000/B$37,-2)</f>
        <v>6700</v>
      </c>
      <c r="C36" s="98">
        <f aca="true" t="shared" si="2" ref="C36:H36">ROUND(C19*1000/C$37,-2)</f>
        <v>10800</v>
      </c>
      <c r="D36" s="98">
        <f t="shared" si="2"/>
        <v>10200</v>
      </c>
      <c r="E36" s="98">
        <f t="shared" si="2"/>
        <v>9400</v>
      </c>
      <c r="F36" s="98">
        <f t="shared" si="2"/>
        <v>30200</v>
      </c>
      <c r="G36" s="98">
        <f t="shared" si="2"/>
        <v>26600</v>
      </c>
      <c r="H36" s="98">
        <f t="shared" si="2"/>
        <v>12700</v>
      </c>
      <c r="I36" s="5"/>
    </row>
    <row r="37" spans="1:8" s="4" customFormat="1" ht="15">
      <c r="A37" s="95" t="s">
        <v>2</v>
      </c>
      <c r="B37" s="18">
        <v>20593.097446996417</v>
      </c>
      <c r="C37" s="18">
        <v>23055.13996692531</v>
      </c>
      <c r="D37" s="18">
        <v>15554.710278727345</v>
      </c>
      <c r="E37" s="18">
        <v>14992.300292422246</v>
      </c>
      <c r="F37" s="18">
        <v>7478.96281545739</v>
      </c>
      <c r="G37" s="18">
        <v>9139.5752362663</v>
      </c>
      <c r="H37" s="18">
        <v>90813.78603679502</v>
      </c>
    </row>
    <row r="38" s="4" customFormat="1" ht="12.75">
      <c r="A38" s="30" t="s">
        <v>3</v>
      </c>
    </row>
    <row r="39" s="4" customFormat="1" ht="12.75">
      <c r="A39" s="30"/>
    </row>
    <row r="40" s="4" customFormat="1" ht="12.75">
      <c r="A40" s="30"/>
    </row>
    <row r="41" s="4" customFormat="1" ht="12.75">
      <c r="A41" s="30"/>
    </row>
    <row r="42" spans="1:7" s="31" customFormat="1" ht="15" customHeight="1">
      <c r="A42" s="118" t="s">
        <v>4</v>
      </c>
      <c r="B42" s="118"/>
      <c r="C42" s="118"/>
      <c r="D42" s="118"/>
      <c r="E42" s="118"/>
      <c r="F42" s="118"/>
      <c r="G42" s="118"/>
    </row>
    <row r="43" spans="1:9" s="31" customFormat="1" ht="15" customHeight="1">
      <c r="A43" s="80"/>
      <c r="B43" s="116" t="s">
        <v>18</v>
      </c>
      <c r="C43" s="116"/>
      <c r="D43" s="116"/>
      <c r="E43" s="116"/>
      <c r="F43" s="116"/>
      <c r="G43" s="116"/>
      <c r="H43" s="80"/>
      <c r="I43" s="61"/>
    </row>
    <row r="44" spans="1:8" s="33" customFormat="1" ht="40.5" customHeight="1">
      <c r="A44" s="35" t="s">
        <v>15</v>
      </c>
      <c r="B44" s="102" t="s">
        <v>7</v>
      </c>
      <c r="C44" s="102" t="s">
        <v>8</v>
      </c>
      <c r="D44" s="102" t="s">
        <v>9</v>
      </c>
      <c r="E44" s="102" t="s">
        <v>10</v>
      </c>
      <c r="F44" s="102" t="s">
        <v>11</v>
      </c>
      <c r="G44" s="102" t="s">
        <v>55</v>
      </c>
      <c r="H44" s="102" t="s">
        <v>14</v>
      </c>
    </row>
    <row r="45" spans="1:8" s="4" customFormat="1" ht="10.5" customHeight="1">
      <c r="A45" s="94" t="s">
        <v>58</v>
      </c>
      <c r="B45" s="19">
        <f>ROUND(B10*1000/B$55,-2)</f>
        <v>900</v>
      </c>
      <c r="C45" s="19">
        <f aca="true" t="shared" si="3" ref="C45:H45">ROUND(C10*1000/C$55,-2)</f>
        <v>800</v>
      </c>
      <c r="D45" s="19">
        <f t="shared" si="3"/>
        <v>500</v>
      </c>
      <c r="E45" s="19">
        <f t="shared" si="3"/>
        <v>900</v>
      </c>
      <c r="F45" s="19">
        <f t="shared" si="3"/>
        <v>1200</v>
      </c>
      <c r="G45" s="19">
        <f t="shared" si="3"/>
        <v>1100</v>
      </c>
      <c r="H45" s="19">
        <f t="shared" si="3"/>
        <v>900</v>
      </c>
    </row>
    <row r="46" spans="1:8" s="4" customFormat="1" ht="15" customHeight="1">
      <c r="A46" s="94" t="s">
        <v>59</v>
      </c>
      <c r="B46" s="19">
        <f aca="true" t="shared" si="4" ref="B46:H54">ROUND(B11*1000/B$55,-2)</f>
        <v>800</v>
      </c>
      <c r="C46" s="19">
        <f t="shared" si="4"/>
        <v>1000</v>
      </c>
      <c r="D46" s="19">
        <f t="shared" si="4"/>
        <v>600</v>
      </c>
      <c r="E46" s="19">
        <f t="shared" si="4"/>
        <v>700</v>
      </c>
      <c r="F46" s="19">
        <f t="shared" si="4"/>
        <v>400</v>
      </c>
      <c r="G46" s="19">
        <f t="shared" si="4"/>
        <v>600</v>
      </c>
      <c r="H46" s="19">
        <f t="shared" si="4"/>
        <v>700</v>
      </c>
    </row>
    <row r="47" spans="1:8" s="4" customFormat="1" ht="15" customHeight="1">
      <c r="A47" s="94" t="s">
        <v>60</v>
      </c>
      <c r="B47" s="19">
        <f t="shared" si="4"/>
        <v>0</v>
      </c>
      <c r="C47" s="19">
        <f t="shared" si="4"/>
        <v>100</v>
      </c>
      <c r="D47" s="19">
        <f t="shared" si="4"/>
        <v>0</v>
      </c>
      <c r="E47" s="19">
        <f t="shared" si="4"/>
        <v>100</v>
      </c>
      <c r="F47" s="19">
        <f t="shared" si="4"/>
        <v>100</v>
      </c>
      <c r="G47" s="19">
        <f t="shared" si="4"/>
        <v>0</v>
      </c>
      <c r="H47" s="19">
        <f t="shared" si="4"/>
        <v>100</v>
      </c>
    </row>
    <row r="48" spans="1:8" s="4" customFormat="1" ht="15" customHeight="1">
      <c r="A48" s="94" t="s">
        <v>61</v>
      </c>
      <c r="B48" s="19">
        <f t="shared" si="4"/>
        <v>2200</v>
      </c>
      <c r="C48" s="19">
        <f t="shared" si="4"/>
        <v>2900</v>
      </c>
      <c r="D48" s="19">
        <f t="shared" si="4"/>
        <v>2300</v>
      </c>
      <c r="E48" s="19">
        <f t="shared" si="4"/>
        <v>1300</v>
      </c>
      <c r="F48" s="19">
        <f t="shared" si="4"/>
        <v>6800</v>
      </c>
      <c r="G48" s="19">
        <f t="shared" si="4"/>
        <v>2400</v>
      </c>
      <c r="H48" s="19">
        <f t="shared" si="4"/>
        <v>2800</v>
      </c>
    </row>
    <row r="49" spans="1:8" s="4" customFormat="1" ht="15" customHeight="1">
      <c r="A49" s="94" t="s">
        <v>62</v>
      </c>
      <c r="B49" s="19">
        <f t="shared" si="4"/>
        <v>2200</v>
      </c>
      <c r="C49" s="19">
        <f t="shared" si="4"/>
        <v>1200</v>
      </c>
      <c r="D49" s="19">
        <f t="shared" si="4"/>
        <v>1000</v>
      </c>
      <c r="E49" s="19">
        <f t="shared" si="4"/>
        <v>800</v>
      </c>
      <c r="F49" s="19">
        <f t="shared" si="4"/>
        <v>1100</v>
      </c>
      <c r="G49" s="19">
        <f t="shared" si="4"/>
        <v>1100</v>
      </c>
      <c r="H49" s="19">
        <f t="shared" si="4"/>
        <v>1200</v>
      </c>
    </row>
    <row r="50" spans="1:8" s="4" customFormat="1" ht="15" customHeight="1">
      <c r="A50" s="94" t="s">
        <v>63</v>
      </c>
      <c r="B50" s="19">
        <f t="shared" si="4"/>
        <v>0</v>
      </c>
      <c r="C50" s="19">
        <f t="shared" si="4"/>
        <v>100</v>
      </c>
      <c r="D50" s="19">
        <f t="shared" si="4"/>
        <v>100</v>
      </c>
      <c r="E50" s="19">
        <f t="shared" si="4"/>
        <v>0</v>
      </c>
      <c r="F50" s="19">
        <f t="shared" si="4"/>
        <v>400</v>
      </c>
      <c r="G50" s="19">
        <f t="shared" si="4"/>
        <v>0</v>
      </c>
      <c r="H50" s="19">
        <f t="shared" si="4"/>
        <v>100</v>
      </c>
    </row>
    <row r="51" spans="1:8" s="4" customFormat="1" ht="15" customHeight="1">
      <c r="A51" s="94" t="s">
        <v>64</v>
      </c>
      <c r="B51" s="19">
        <f t="shared" si="4"/>
        <v>400</v>
      </c>
      <c r="C51" s="19">
        <f t="shared" si="4"/>
        <v>1000</v>
      </c>
      <c r="D51" s="19">
        <f t="shared" si="4"/>
        <v>600</v>
      </c>
      <c r="E51" s="19">
        <f t="shared" si="4"/>
        <v>300</v>
      </c>
      <c r="F51" s="19">
        <f t="shared" si="4"/>
        <v>500</v>
      </c>
      <c r="G51" s="19">
        <f t="shared" si="4"/>
        <v>1700</v>
      </c>
      <c r="H51" s="19">
        <f t="shared" si="4"/>
        <v>800</v>
      </c>
    </row>
    <row r="52" spans="1:8" s="4" customFormat="1" ht="15" customHeight="1">
      <c r="A52" s="94" t="s">
        <v>65</v>
      </c>
      <c r="B52" s="19">
        <f t="shared" si="4"/>
        <v>100</v>
      </c>
      <c r="C52" s="19">
        <f t="shared" si="4"/>
        <v>100</v>
      </c>
      <c r="D52" s="19">
        <f t="shared" si="4"/>
        <v>200</v>
      </c>
      <c r="E52" s="19">
        <f t="shared" si="4"/>
        <v>100</v>
      </c>
      <c r="F52" s="19">
        <f t="shared" si="4"/>
        <v>700</v>
      </c>
      <c r="G52" s="19">
        <f t="shared" si="4"/>
        <v>700</v>
      </c>
      <c r="H52" s="19">
        <f t="shared" si="4"/>
        <v>300</v>
      </c>
    </row>
    <row r="53" spans="1:8" s="4" customFormat="1" ht="15" customHeight="1">
      <c r="A53" s="94" t="s">
        <v>66</v>
      </c>
      <c r="B53" s="19">
        <f t="shared" si="4"/>
        <v>0</v>
      </c>
      <c r="C53" s="19">
        <f t="shared" si="4"/>
        <v>100</v>
      </c>
      <c r="D53" s="19">
        <f t="shared" si="4"/>
        <v>0</v>
      </c>
      <c r="E53" s="19">
        <f t="shared" si="4"/>
        <v>0</v>
      </c>
      <c r="F53" s="19">
        <f t="shared" si="4"/>
        <v>100</v>
      </c>
      <c r="G53" s="19">
        <f t="shared" si="4"/>
        <v>100</v>
      </c>
      <c r="H53" s="19">
        <f t="shared" si="4"/>
        <v>0</v>
      </c>
    </row>
    <row r="54" spans="1:9" s="4" customFormat="1" ht="15" customHeight="1">
      <c r="A54" s="95" t="s">
        <v>14</v>
      </c>
      <c r="B54" s="98">
        <f t="shared" si="4"/>
        <v>6700</v>
      </c>
      <c r="C54" s="98">
        <f t="shared" si="4"/>
        <v>7200</v>
      </c>
      <c r="D54" s="98">
        <f t="shared" si="4"/>
        <v>5400</v>
      </c>
      <c r="E54" s="98">
        <f t="shared" si="4"/>
        <v>4100</v>
      </c>
      <c r="F54" s="98">
        <f t="shared" si="4"/>
        <v>11200</v>
      </c>
      <c r="G54" s="98">
        <f t="shared" si="4"/>
        <v>7700</v>
      </c>
      <c r="H54" s="98">
        <f t="shared" si="4"/>
        <v>6800</v>
      </c>
      <c r="I54" s="5"/>
    </row>
    <row r="55" spans="1:8" s="4" customFormat="1" ht="13.5" customHeight="1">
      <c r="A55" s="97" t="s">
        <v>5</v>
      </c>
      <c r="B55" s="18">
        <v>20593.097446996417</v>
      </c>
      <c r="C55" s="18">
        <v>34347.5347979484</v>
      </c>
      <c r="D55" s="18">
        <v>29446.70250306792</v>
      </c>
      <c r="E55" s="18">
        <v>34253.828484527636</v>
      </c>
      <c r="F55" s="18">
        <v>20113.090873613048</v>
      </c>
      <c r="G55" s="18">
        <v>31664.61116133415</v>
      </c>
      <c r="H55" s="18">
        <v>170418.86526748756</v>
      </c>
    </row>
    <row r="56" s="4" customFormat="1" ht="12.75">
      <c r="A56" s="30" t="s">
        <v>3</v>
      </c>
    </row>
    <row r="57" s="4" customFormat="1" ht="12.75">
      <c r="A57" s="29" t="s">
        <v>6</v>
      </c>
    </row>
  </sheetData>
  <sheetProtection/>
  <mergeCells count="7">
    <mergeCell ref="A2:E2"/>
    <mergeCell ref="B43:G43"/>
    <mergeCell ref="A7:H7"/>
    <mergeCell ref="A42:G42"/>
    <mergeCell ref="A24:G24"/>
    <mergeCell ref="B8:G8"/>
    <mergeCell ref="B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headerFooter>
    <oddFooter>&amp;LISEE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58"/>
  <sheetViews>
    <sheetView showGridLines="0" zoomScalePageLayoutView="0" workbookViewId="0" topLeftCell="A34">
      <selection activeCell="J17" sqref="J17"/>
    </sheetView>
  </sheetViews>
  <sheetFormatPr defaultColWidth="11.5" defaultRowHeight="11.25"/>
  <cols>
    <col min="1" max="1" width="37" style="84" customWidth="1"/>
    <col min="2" max="7" width="23.83203125" style="84" customWidth="1"/>
    <col min="8" max="16384" width="11.5" style="84" customWidth="1"/>
  </cols>
  <sheetData>
    <row r="1" s="52" customFormat="1" ht="15" customHeight="1"/>
    <row r="2" spans="1:5" s="52" customFormat="1" ht="15" customHeight="1">
      <c r="A2" s="111" t="s">
        <v>72</v>
      </c>
      <c r="B2" s="111"/>
      <c r="C2" s="111"/>
      <c r="D2" s="111"/>
      <c r="E2" s="111"/>
    </row>
    <row r="3" s="52" customFormat="1" ht="15" customHeight="1"/>
    <row r="4" s="52" customFormat="1" ht="15" customHeight="1">
      <c r="A4" s="53" t="s">
        <v>23</v>
      </c>
    </row>
    <row r="5" s="52" customFormat="1" ht="15" customHeight="1">
      <c r="A5" s="100" t="s">
        <v>70</v>
      </c>
    </row>
    <row r="6" s="52" customFormat="1" ht="15" customHeight="1">
      <c r="A6" s="100"/>
    </row>
    <row r="7" spans="1:7" s="39" customFormat="1" ht="15" customHeight="1">
      <c r="A7" s="118" t="s">
        <v>29</v>
      </c>
      <c r="B7" s="118"/>
      <c r="C7" s="118"/>
      <c r="D7" s="118"/>
      <c r="E7" s="118"/>
      <c r="F7" s="118"/>
      <c r="G7" s="118"/>
    </row>
    <row r="8" spans="1:8" s="31" customFormat="1" ht="15" customHeight="1">
      <c r="A8" s="80"/>
      <c r="B8" s="116" t="s">
        <v>57</v>
      </c>
      <c r="C8" s="116"/>
      <c r="D8" s="116"/>
      <c r="E8" s="116"/>
      <c r="F8" s="116"/>
      <c r="G8" s="60"/>
      <c r="H8" s="77"/>
    </row>
    <row r="9" spans="1:8" s="40" customFormat="1" ht="15" customHeight="1">
      <c r="A9" s="82" t="s">
        <v>15</v>
      </c>
      <c r="B9" s="103" t="s">
        <v>50</v>
      </c>
      <c r="C9" s="103" t="s">
        <v>51</v>
      </c>
      <c r="D9" s="103" t="s">
        <v>52</v>
      </c>
      <c r="E9" s="103" t="s">
        <v>53</v>
      </c>
      <c r="F9" s="103" t="s">
        <v>54</v>
      </c>
      <c r="G9" s="103" t="s">
        <v>14</v>
      </c>
      <c r="H9" s="41"/>
    </row>
    <row r="10" spans="1:8" s="40" customFormat="1" ht="15" customHeight="1">
      <c r="A10" s="94" t="s">
        <v>58</v>
      </c>
      <c r="B10" s="27">
        <f>ROUND('[2]Revenu mensuel'!B2/1000,0)</f>
        <v>49252</v>
      </c>
      <c r="C10" s="27">
        <f>ROUND('[2]Revenu mensuel'!C2/1000,0)</f>
        <v>26988</v>
      </c>
      <c r="D10" s="27">
        <f>ROUND('[2]Revenu mensuel'!D2/1000,0)</f>
        <v>40715</v>
      </c>
      <c r="E10" s="27">
        <f>ROUND('[2]Revenu mensuel'!E2/1000,0)</f>
        <v>7232</v>
      </c>
      <c r="F10" s="27">
        <f>ROUND('[2]Revenu mensuel'!F2/1000,0)</f>
        <v>25314</v>
      </c>
      <c r="G10" s="27">
        <f>ROUND('[2]Revenu mensuel'!G2/1000,0)</f>
        <v>149501</v>
      </c>
      <c r="H10" s="38"/>
    </row>
    <row r="11" spans="1:8" s="40" customFormat="1" ht="15" customHeight="1">
      <c r="A11" s="94" t="s">
        <v>59</v>
      </c>
      <c r="B11" s="27">
        <f>ROUND('[2]Revenu mensuel'!B3/1000,0)</f>
        <v>36755</v>
      </c>
      <c r="C11" s="27">
        <f>ROUND('[2]Revenu mensuel'!C3/1000,0)</f>
        <v>34866</v>
      </c>
      <c r="D11" s="27">
        <f>ROUND('[2]Revenu mensuel'!D3/1000,0)</f>
        <v>20213</v>
      </c>
      <c r="E11" s="27">
        <f>ROUND('[2]Revenu mensuel'!E3/1000,0)</f>
        <v>11016</v>
      </c>
      <c r="F11" s="27">
        <f>ROUND('[2]Revenu mensuel'!F3/1000,0)</f>
        <v>14885</v>
      </c>
      <c r="G11" s="27">
        <f>ROUND('[2]Revenu mensuel'!G3/1000,0)</f>
        <v>117735</v>
      </c>
      <c r="H11" s="38"/>
    </row>
    <row r="12" spans="1:8" s="40" customFormat="1" ht="15" customHeight="1">
      <c r="A12" s="94" t="s">
        <v>60</v>
      </c>
      <c r="B12" s="27">
        <f>ROUND('[2]Revenu mensuel'!B4/1000,0)</f>
        <v>1350</v>
      </c>
      <c r="C12" s="27">
        <f>ROUND('[2]Revenu mensuel'!C4/1000,0)</f>
        <v>2792</v>
      </c>
      <c r="D12" s="27">
        <f>ROUND('[2]Revenu mensuel'!D4/1000,0)</f>
        <v>2082</v>
      </c>
      <c r="E12" s="27">
        <f>ROUND('[2]Revenu mensuel'!E4/1000,0)</f>
        <v>996</v>
      </c>
      <c r="F12" s="27">
        <f>ROUND('[2]Revenu mensuel'!F4/1000,0)</f>
        <v>2450</v>
      </c>
      <c r="G12" s="27">
        <f>ROUND('[2]Revenu mensuel'!G4/1000,0)</f>
        <v>9669</v>
      </c>
      <c r="H12" s="38"/>
    </row>
    <row r="13" spans="1:8" s="40" customFormat="1" ht="15" customHeight="1">
      <c r="A13" s="94" t="s">
        <v>61</v>
      </c>
      <c r="B13" s="27">
        <f>ROUND('[2]Revenu mensuel'!B5/1000,0)</f>
        <v>213299</v>
      </c>
      <c r="C13" s="27">
        <f>ROUND('[2]Revenu mensuel'!C5/1000,0)</f>
        <v>90061</v>
      </c>
      <c r="D13" s="27">
        <f>ROUND('[2]Revenu mensuel'!D5/1000,0)</f>
        <v>76312</v>
      </c>
      <c r="E13" s="27">
        <f>ROUND('[2]Revenu mensuel'!E5/1000,0)</f>
        <v>31154</v>
      </c>
      <c r="F13" s="27">
        <f>ROUND('[2]Revenu mensuel'!F5/1000,0)</f>
        <v>61898</v>
      </c>
      <c r="G13" s="27">
        <f>ROUND('[2]Revenu mensuel'!G5/1000,0)</f>
        <v>472722</v>
      </c>
      <c r="H13" s="38"/>
    </row>
    <row r="14" spans="1:8" s="40" customFormat="1" ht="15" customHeight="1">
      <c r="A14" s="94" t="s">
        <v>62</v>
      </c>
      <c r="B14" s="27">
        <f>ROUND('[2]Revenu mensuel'!B6/1000,0)</f>
        <v>93804</v>
      </c>
      <c r="C14" s="27">
        <f>ROUND('[2]Revenu mensuel'!C6/1000,0)</f>
        <v>49483</v>
      </c>
      <c r="D14" s="27">
        <f>ROUND('[2]Revenu mensuel'!D6/1000,0)</f>
        <v>22180</v>
      </c>
      <c r="E14" s="27">
        <f>ROUND('[2]Revenu mensuel'!E6/1000,0)</f>
        <v>12522</v>
      </c>
      <c r="F14" s="27">
        <f>ROUND('[2]Revenu mensuel'!F6/1000,0)</f>
        <v>22191</v>
      </c>
      <c r="G14" s="27">
        <f>ROUND('[2]Revenu mensuel'!G6/1000,0)</f>
        <v>200180</v>
      </c>
      <c r="H14" s="38"/>
    </row>
    <row r="15" spans="1:8" s="40" customFormat="1" ht="15" customHeight="1">
      <c r="A15" s="94" t="s">
        <v>63</v>
      </c>
      <c r="B15" s="27">
        <f>ROUND('[2]Revenu mensuel'!B7/1000,0)</f>
        <v>8814</v>
      </c>
      <c r="C15" s="27">
        <f>ROUND('[2]Revenu mensuel'!C7/1000,0)</f>
        <v>1647</v>
      </c>
      <c r="D15" s="27">
        <f>ROUND('[2]Revenu mensuel'!D7/1000,0)</f>
        <v>0</v>
      </c>
      <c r="E15" s="27">
        <f>ROUND('[2]Revenu mensuel'!E7/1000,0)</f>
        <v>397</v>
      </c>
      <c r="F15" s="27">
        <f>ROUND('[2]Revenu mensuel'!F7/1000,0)</f>
        <v>2505</v>
      </c>
      <c r="G15" s="27">
        <f>ROUND('[2]Revenu mensuel'!G7/1000,0)</f>
        <v>13363</v>
      </c>
      <c r="H15" s="38"/>
    </row>
    <row r="16" spans="1:8" s="40" customFormat="1" ht="15" customHeight="1">
      <c r="A16" s="94" t="s">
        <v>64</v>
      </c>
      <c r="B16" s="27">
        <f>ROUND('[2]Revenu mensuel'!B8/1000,0)</f>
        <v>35593</v>
      </c>
      <c r="C16" s="27">
        <f>ROUND('[2]Revenu mensuel'!C8/1000,0)</f>
        <v>53684</v>
      </c>
      <c r="D16" s="27">
        <f>ROUND('[2]Revenu mensuel'!D8/1000,0)</f>
        <v>11561</v>
      </c>
      <c r="E16" s="27">
        <f>ROUND('[2]Revenu mensuel'!E8/1000,0)</f>
        <v>1648</v>
      </c>
      <c r="F16" s="27">
        <f>ROUND('[2]Revenu mensuel'!F8/1000,0)</f>
        <v>33257</v>
      </c>
      <c r="G16" s="27">
        <f>ROUND('[2]Revenu mensuel'!G8/1000,0)</f>
        <v>135744</v>
      </c>
      <c r="H16" s="38"/>
    </row>
    <row r="17" spans="1:8" s="40" customFormat="1" ht="15" customHeight="1">
      <c r="A17" s="94" t="s">
        <v>65</v>
      </c>
      <c r="B17" s="27">
        <f>ROUND('[2]Revenu mensuel'!B9/1000,0)</f>
        <v>19146</v>
      </c>
      <c r="C17" s="27">
        <f>ROUND('[2]Revenu mensuel'!C9/1000,0)</f>
        <v>8855</v>
      </c>
      <c r="D17" s="27">
        <f>ROUND('[2]Revenu mensuel'!D9/1000,0)</f>
        <v>6217</v>
      </c>
      <c r="E17" s="27">
        <f>ROUND('[2]Revenu mensuel'!E9/1000,0)</f>
        <v>573</v>
      </c>
      <c r="F17" s="27">
        <f>ROUND('[2]Revenu mensuel'!F9/1000,0)</f>
        <v>14113</v>
      </c>
      <c r="G17" s="27">
        <f>ROUND('[2]Revenu mensuel'!G9/1000,0)</f>
        <v>48904</v>
      </c>
      <c r="H17" s="38"/>
    </row>
    <row r="18" spans="1:8" s="40" customFormat="1" ht="15" customHeight="1">
      <c r="A18" s="94" t="s">
        <v>66</v>
      </c>
      <c r="B18" s="27">
        <f>ROUND('[2]Revenu mensuel'!B10/1000,0)</f>
        <v>306</v>
      </c>
      <c r="C18" s="27">
        <f>ROUND('[2]Revenu mensuel'!C10/1000,0)</f>
        <v>2713</v>
      </c>
      <c r="D18" s="27">
        <f>ROUND('[2]Revenu mensuel'!D10/1000,0)</f>
        <v>0</v>
      </c>
      <c r="E18" s="27">
        <f>ROUND('[2]Revenu mensuel'!E10/1000,0)</f>
        <v>2484</v>
      </c>
      <c r="F18" s="27">
        <f>ROUND('[2]Revenu mensuel'!F10/1000,0)</f>
        <v>2523</v>
      </c>
      <c r="G18" s="27">
        <f>ROUND('[2]Revenu mensuel'!G10/1000,0)</f>
        <v>8026</v>
      </c>
      <c r="H18" s="38"/>
    </row>
    <row r="19" spans="1:8" s="40" customFormat="1" ht="15" customHeight="1">
      <c r="A19" s="64" t="s">
        <v>14</v>
      </c>
      <c r="B19" s="98">
        <f>ROUND('[2]Revenu mensuel'!B11/1000,0)</f>
        <v>458319</v>
      </c>
      <c r="C19" s="98">
        <f>ROUND('[2]Revenu mensuel'!C11/1000,0)</f>
        <v>271089</v>
      </c>
      <c r="D19" s="98">
        <f>ROUND('[2]Revenu mensuel'!D11/1000,0)</f>
        <v>179281</v>
      </c>
      <c r="E19" s="98">
        <f>ROUND('[2]Revenu mensuel'!E11/1000,0)</f>
        <v>68021</v>
      </c>
      <c r="F19" s="98">
        <f>ROUND('[2]Revenu mensuel'!F11/1000,0)</f>
        <v>179137</v>
      </c>
      <c r="G19" s="98">
        <f>ROUND('[2]Revenu mensuel'!G11/1000,0)</f>
        <v>1155845</v>
      </c>
      <c r="H19" s="38"/>
    </row>
    <row r="20" spans="1:5" s="40" customFormat="1" ht="15" customHeight="1">
      <c r="A20" s="48" t="s">
        <v>0</v>
      </c>
      <c r="B20" s="42"/>
      <c r="C20" s="42"/>
      <c r="D20" s="42"/>
      <c r="E20" s="42"/>
    </row>
    <row r="21" spans="1:5" s="40" customFormat="1" ht="15" customHeight="1">
      <c r="A21" s="48"/>
      <c r="B21" s="42"/>
      <c r="C21" s="42"/>
      <c r="D21" s="42"/>
      <c r="E21" s="42"/>
    </row>
    <row r="22" s="40" customFormat="1" ht="15" customHeight="1"/>
    <row r="23" spans="1:8" s="40" customFormat="1" ht="15" customHeight="1">
      <c r="A23" s="41"/>
      <c r="B23" s="42"/>
      <c r="C23" s="42"/>
      <c r="D23" s="42"/>
      <c r="E23" s="42"/>
      <c r="F23" s="42"/>
      <c r="G23" s="42"/>
      <c r="H23" s="43"/>
    </row>
    <row r="24" spans="1:7" s="40" customFormat="1" ht="15" customHeight="1">
      <c r="A24" s="118" t="s">
        <v>12</v>
      </c>
      <c r="B24" s="118"/>
      <c r="C24" s="118"/>
      <c r="D24" s="118"/>
      <c r="E24" s="118"/>
      <c r="F24" s="118"/>
      <c r="G24" s="118"/>
    </row>
    <row r="25" spans="1:8" s="39" customFormat="1" ht="15" customHeight="1">
      <c r="A25" s="80"/>
      <c r="B25" s="116" t="s">
        <v>57</v>
      </c>
      <c r="C25" s="116"/>
      <c r="D25" s="116"/>
      <c r="E25" s="116"/>
      <c r="F25" s="116"/>
      <c r="G25" s="78"/>
      <c r="H25" s="77"/>
    </row>
    <row r="26" spans="1:8" s="39" customFormat="1" ht="20.25" customHeight="1">
      <c r="A26" s="97" t="s">
        <v>15</v>
      </c>
      <c r="B26" s="103" t="s">
        <v>50</v>
      </c>
      <c r="C26" s="103" t="s">
        <v>51</v>
      </c>
      <c r="D26" s="103" t="s">
        <v>52</v>
      </c>
      <c r="E26" s="103" t="s">
        <v>53</v>
      </c>
      <c r="F26" s="103" t="s">
        <v>54</v>
      </c>
      <c r="G26" s="103" t="s">
        <v>14</v>
      </c>
      <c r="H26" s="41"/>
    </row>
    <row r="27" spans="1:8" s="41" customFormat="1" ht="15" customHeight="1">
      <c r="A27" s="94" t="s">
        <v>58</v>
      </c>
      <c r="B27" s="19">
        <f aca="true" t="shared" si="0" ref="B27:G27">ROUND(B10*1000/B$37,-2)</f>
        <v>2700</v>
      </c>
      <c r="C27" s="19">
        <f t="shared" si="0"/>
        <v>1300</v>
      </c>
      <c r="D27" s="19">
        <f t="shared" si="0"/>
        <v>2300</v>
      </c>
      <c r="E27" s="19">
        <f t="shared" si="0"/>
        <v>800</v>
      </c>
      <c r="F27" s="19">
        <f t="shared" si="0"/>
        <v>1000</v>
      </c>
      <c r="G27" s="19">
        <f t="shared" si="0"/>
        <v>1600</v>
      </c>
      <c r="H27" s="40"/>
    </row>
    <row r="28" spans="1:8" s="44" customFormat="1" ht="15" customHeight="1">
      <c r="A28" s="94" t="s">
        <v>59</v>
      </c>
      <c r="B28" s="19">
        <f aca="true" t="shared" si="1" ref="B28:G36">ROUND(B11*1000/B$37,-2)</f>
        <v>2000</v>
      </c>
      <c r="C28" s="19">
        <f t="shared" si="1"/>
        <v>1600</v>
      </c>
      <c r="D28" s="19">
        <f t="shared" si="1"/>
        <v>1200</v>
      </c>
      <c r="E28" s="19">
        <f t="shared" si="1"/>
        <v>1200</v>
      </c>
      <c r="F28" s="19">
        <f t="shared" si="1"/>
        <v>600</v>
      </c>
      <c r="G28" s="19">
        <f t="shared" si="1"/>
        <v>1300</v>
      </c>
      <c r="H28" s="40"/>
    </row>
    <row r="29" spans="1:7" s="40" customFormat="1" ht="15" customHeight="1">
      <c r="A29" s="94" t="s">
        <v>60</v>
      </c>
      <c r="B29" s="19">
        <f t="shared" si="1"/>
        <v>100</v>
      </c>
      <c r="C29" s="19">
        <f t="shared" si="1"/>
        <v>100</v>
      </c>
      <c r="D29" s="19">
        <f t="shared" si="1"/>
        <v>100</v>
      </c>
      <c r="E29" s="19">
        <f t="shared" si="1"/>
        <v>100</v>
      </c>
      <c r="F29" s="19">
        <f t="shared" si="1"/>
        <v>100</v>
      </c>
      <c r="G29" s="19">
        <f t="shared" si="1"/>
        <v>100</v>
      </c>
    </row>
    <row r="30" spans="1:7" s="40" customFormat="1" ht="15" customHeight="1">
      <c r="A30" s="94" t="s">
        <v>61</v>
      </c>
      <c r="B30" s="19">
        <f t="shared" si="1"/>
        <v>11700</v>
      </c>
      <c r="C30" s="19">
        <f t="shared" si="1"/>
        <v>4200</v>
      </c>
      <c r="D30" s="19">
        <f t="shared" si="1"/>
        <v>4400</v>
      </c>
      <c r="E30" s="19">
        <f t="shared" si="1"/>
        <v>3500</v>
      </c>
      <c r="F30" s="19">
        <f t="shared" si="1"/>
        <v>2500</v>
      </c>
      <c r="G30" s="19">
        <f t="shared" si="1"/>
        <v>5200</v>
      </c>
    </row>
    <row r="31" spans="1:7" s="40" customFormat="1" ht="15" customHeight="1">
      <c r="A31" s="94" t="s">
        <v>62</v>
      </c>
      <c r="B31" s="19">
        <f t="shared" si="1"/>
        <v>5200</v>
      </c>
      <c r="C31" s="19">
        <f t="shared" si="1"/>
        <v>2300</v>
      </c>
      <c r="D31" s="19">
        <f t="shared" si="1"/>
        <v>1300</v>
      </c>
      <c r="E31" s="19">
        <f t="shared" si="1"/>
        <v>1400</v>
      </c>
      <c r="F31" s="19">
        <f t="shared" si="1"/>
        <v>900</v>
      </c>
      <c r="G31" s="19">
        <f t="shared" si="1"/>
        <v>2200</v>
      </c>
    </row>
    <row r="32" spans="1:7" s="40" customFormat="1" ht="15" customHeight="1">
      <c r="A32" s="94" t="s">
        <v>63</v>
      </c>
      <c r="B32" s="19">
        <f t="shared" si="1"/>
        <v>500</v>
      </c>
      <c r="C32" s="19">
        <f t="shared" si="1"/>
        <v>100</v>
      </c>
      <c r="D32" s="19">
        <f t="shared" si="1"/>
        <v>0</v>
      </c>
      <c r="E32" s="19">
        <f t="shared" si="1"/>
        <v>0</v>
      </c>
      <c r="F32" s="19">
        <f t="shared" si="1"/>
        <v>100</v>
      </c>
      <c r="G32" s="19">
        <f t="shared" si="1"/>
        <v>100</v>
      </c>
    </row>
    <row r="33" spans="1:7" s="40" customFormat="1" ht="15" customHeight="1">
      <c r="A33" s="94" t="s">
        <v>64</v>
      </c>
      <c r="B33" s="19">
        <f t="shared" si="1"/>
        <v>2000</v>
      </c>
      <c r="C33" s="19">
        <f t="shared" si="1"/>
        <v>2500</v>
      </c>
      <c r="D33" s="19">
        <f t="shared" si="1"/>
        <v>700</v>
      </c>
      <c r="E33" s="19">
        <f t="shared" si="1"/>
        <v>200</v>
      </c>
      <c r="F33" s="19">
        <f t="shared" si="1"/>
        <v>1300</v>
      </c>
      <c r="G33" s="19">
        <f t="shared" si="1"/>
        <v>1500</v>
      </c>
    </row>
    <row r="34" spans="1:7" s="40" customFormat="1" ht="15" customHeight="1">
      <c r="A34" s="94" t="s">
        <v>65</v>
      </c>
      <c r="B34" s="19">
        <f t="shared" si="1"/>
        <v>1100</v>
      </c>
      <c r="C34" s="19">
        <f t="shared" si="1"/>
        <v>400</v>
      </c>
      <c r="D34" s="19">
        <f t="shared" si="1"/>
        <v>400</v>
      </c>
      <c r="E34" s="19">
        <f t="shared" si="1"/>
        <v>100</v>
      </c>
      <c r="F34" s="19">
        <f t="shared" si="1"/>
        <v>600</v>
      </c>
      <c r="G34" s="19">
        <f t="shared" si="1"/>
        <v>500</v>
      </c>
    </row>
    <row r="35" spans="1:7" s="40" customFormat="1" ht="15" customHeight="1">
      <c r="A35" s="94" t="s">
        <v>66</v>
      </c>
      <c r="B35" s="19">
        <f t="shared" si="1"/>
        <v>0</v>
      </c>
      <c r="C35" s="19">
        <f t="shared" si="1"/>
        <v>100</v>
      </c>
      <c r="D35" s="19">
        <f t="shared" si="1"/>
        <v>0</v>
      </c>
      <c r="E35" s="19">
        <f t="shared" si="1"/>
        <v>300</v>
      </c>
      <c r="F35" s="19">
        <f t="shared" si="1"/>
        <v>100</v>
      </c>
      <c r="G35" s="19">
        <f t="shared" si="1"/>
        <v>100</v>
      </c>
    </row>
    <row r="36" spans="1:7" s="40" customFormat="1" ht="15" customHeight="1">
      <c r="A36" s="64" t="s">
        <v>14</v>
      </c>
      <c r="B36" s="98">
        <f t="shared" si="1"/>
        <v>25200</v>
      </c>
      <c r="C36" s="98">
        <f t="shared" si="1"/>
        <v>12700</v>
      </c>
      <c r="D36" s="98">
        <f t="shared" si="1"/>
        <v>10300</v>
      </c>
      <c r="E36" s="98">
        <f t="shared" si="1"/>
        <v>7600</v>
      </c>
      <c r="F36" s="98">
        <f t="shared" si="1"/>
        <v>7200</v>
      </c>
      <c r="G36" s="98">
        <f t="shared" si="1"/>
        <v>12700</v>
      </c>
    </row>
    <row r="37" spans="1:7" s="40" customFormat="1" ht="15" customHeight="1">
      <c r="A37" s="64" t="s">
        <v>2</v>
      </c>
      <c r="B37" s="21">
        <v>18159.658648038723</v>
      </c>
      <c r="C37" s="18">
        <v>21402.265749591406</v>
      </c>
      <c r="D37" s="18">
        <v>17346.03086584113</v>
      </c>
      <c r="E37" s="18">
        <v>8928.570589481797</v>
      </c>
      <c r="F37" s="18">
        <v>24977.26018384196</v>
      </c>
      <c r="G37" s="18">
        <v>90813.78603679502</v>
      </c>
    </row>
    <row r="38" spans="1:2" s="40" customFormat="1" ht="15" customHeight="1">
      <c r="A38" s="48" t="s">
        <v>3</v>
      </c>
      <c r="B38" s="42"/>
    </row>
    <row r="39" spans="1:2" s="40" customFormat="1" ht="15" customHeight="1">
      <c r="A39" s="48"/>
      <c r="B39" s="42"/>
    </row>
    <row r="40" s="40" customFormat="1" ht="15" customHeight="1"/>
    <row r="41" s="40" customFormat="1" ht="15" customHeight="1"/>
    <row r="42" spans="1:7" s="40" customFormat="1" ht="15" customHeight="1">
      <c r="A42" s="118" t="s">
        <v>4</v>
      </c>
      <c r="B42" s="118"/>
      <c r="C42" s="118"/>
      <c r="D42" s="118"/>
      <c r="E42" s="118"/>
      <c r="F42" s="118"/>
      <c r="G42" s="118"/>
    </row>
    <row r="43" spans="1:8" s="39" customFormat="1" ht="15" customHeight="1">
      <c r="A43" s="80"/>
      <c r="B43" s="116" t="s">
        <v>57</v>
      </c>
      <c r="C43" s="116"/>
      <c r="D43" s="116"/>
      <c r="E43" s="116"/>
      <c r="F43" s="116"/>
      <c r="G43" s="78"/>
      <c r="H43" s="77"/>
    </row>
    <row r="44" spans="1:8" s="105" customFormat="1" ht="21.75" customHeight="1">
      <c r="A44" s="83" t="s">
        <v>15</v>
      </c>
      <c r="B44" s="103" t="s">
        <v>50</v>
      </c>
      <c r="C44" s="103" t="s">
        <v>51</v>
      </c>
      <c r="D44" s="103" t="s">
        <v>52</v>
      </c>
      <c r="E44" s="103" t="s">
        <v>53</v>
      </c>
      <c r="F44" s="103" t="s">
        <v>54</v>
      </c>
      <c r="G44" s="103" t="s">
        <v>14</v>
      </c>
      <c r="H44" s="104"/>
    </row>
    <row r="45" spans="1:7" s="40" customFormat="1" ht="15" customHeight="1">
      <c r="A45" s="94" t="s">
        <v>58</v>
      </c>
      <c r="B45" s="19">
        <f aca="true" t="shared" si="2" ref="B45:G45">ROUND(B10*1000/B$55,-2)</f>
        <v>1800</v>
      </c>
      <c r="C45" s="19">
        <f t="shared" si="2"/>
        <v>700</v>
      </c>
      <c r="D45" s="19">
        <f t="shared" si="2"/>
        <v>1200</v>
      </c>
      <c r="E45" s="19">
        <f t="shared" si="2"/>
        <v>400</v>
      </c>
      <c r="F45" s="19">
        <f t="shared" si="2"/>
        <v>500</v>
      </c>
      <c r="G45" s="19">
        <f t="shared" si="2"/>
        <v>900</v>
      </c>
    </row>
    <row r="46" spans="1:8" s="41" customFormat="1" ht="15" customHeight="1">
      <c r="A46" s="94" t="s">
        <v>59</v>
      </c>
      <c r="B46" s="19">
        <f aca="true" t="shared" si="3" ref="B46:G54">ROUND(B11*1000/B$55,-2)</f>
        <v>1300</v>
      </c>
      <c r="C46" s="19">
        <f t="shared" si="3"/>
        <v>900</v>
      </c>
      <c r="D46" s="19">
        <f t="shared" si="3"/>
        <v>600</v>
      </c>
      <c r="E46" s="19">
        <f t="shared" si="3"/>
        <v>600</v>
      </c>
      <c r="F46" s="19">
        <f t="shared" si="3"/>
        <v>300</v>
      </c>
      <c r="G46" s="19">
        <f t="shared" si="3"/>
        <v>700</v>
      </c>
      <c r="H46" s="40"/>
    </row>
    <row r="47" spans="1:8" s="44" customFormat="1" ht="15" customHeight="1">
      <c r="A47" s="94" t="s">
        <v>60</v>
      </c>
      <c r="B47" s="19">
        <f t="shared" si="3"/>
        <v>0</v>
      </c>
      <c r="C47" s="19">
        <f t="shared" si="3"/>
        <v>100</v>
      </c>
      <c r="D47" s="19">
        <f t="shared" si="3"/>
        <v>100</v>
      </c>
      <c r="E47" s="19">
        <f t="shared" si="3"/>
        <v>100</v>
      </c>
      <c r="F47" s="19">
        <f t="shared" si="3"/>
        <v>0</v>
      </c>
      <c r="G47" s="19">
        <f t="shared" si="3"/>
        <v>100</v>
      </c>
      <c r="H47" s="40"/>
    </row>
    <row r="48" spans="1:7" s="40" customFormat="1" ht="15" customHeight="1">
      <c r="A48" s="94" t="s">
        <v>61</v>
      </c>
      <c r="B48" s="19">
        <f t="shared" si="3"/>
        <v>7700</v>
      </c>
      <c r="C48" s="19">
        <f t="shared" si="3"/>
        <v>2400</v>
      </c>
      <c r="D48" s="19">
        <f t="shared" si="3"/>
        <v>2200</v>
      </c>
      <c r="E48" s="19">
        <f t="shared" si="3"/>
        <v>1800</v>
      </c>
      <c r="F48" s="19">
        <f t="shared" si="3"/>
        <v>1200</v>
      </c>
      <c r="G48" s="19">
        <f t="shared" si="3"/>
        <v>2800</v>
      </c>
    </row>
    <row r="49" spans="1:7" s="40" customFormat="1" ht="15" customHeight="1">
      <c r="A49" s="94" t="s">
        <v>62</v>
      </c>
      <c r="B49" s="19">
        <f t="shared" si="3"/>
        <v>3400</v>
      </c>
      <c r="C49" s="19">
        <f t="shared" si="3"/>
        <v>1300</v>
      </c>
      <c r="D49" s="19">
        <f t="shared" si="3"/>
        <v>600</v>
      </c>
      <c r="E49" s="19">
        <f t="shared" si="3"/>
        <v>700</v>
      </c>
      <c r="F49" s="19">
        <f t="shared" si="3"/>
        <v>400</v>
      </c>
      <c r="G49" s="19">
        <f t="shared" si="3"/>
        <v>1200</v>
      </c>
    </row>
    <row r="50" spans="1:7" s="40" customFormat="1" ht="15" customHeight="1">
      <c r="A50" s="94" t="s">
        <v>63</v>
      </c>
      <c r="B50" s="19">
        <f t="shared" si="3"/>
        <v>300</v>
      </c>
      <c r="C50" s="19">
        <f t="shared" si="3"/>
        <v>0</v>
      </c>
      <c r="D50" s="19">
        <f t="shared" si="3"/>
        <v>0</v>
      </c>
      <c r="E50" s="19">
        <f t="shared" si="3"/>
        <v>0</v>
      </c>
      <c r="F50" s="19">
        <f t="shared" si="3"/>
        <v>0</v>
      </c>
      <c r="G50" s="19">
        <f t="shared" si="3"/>
        <v>100</v>
      </c>
    </row>
    <row r="51" spans="1:7" s="40" customFormat="1" ht="15" customHeight="1">
      <c r="A51" s="94" t="s">
        <v>64</v>
      </c>
      <c r="B51" s="19">
        <f t="shared" si="3"/>
        <v>1300</v>
      </c>
      <c r="C51" s="19">
        <f t="shared" si="3"/>
        <v>1400</v>
      </c>
      <c r="D51" s="19">
        <f t="shared" si="3"/>
        <v>300</v>
      </c>
      <c r="E51" s="19">
        <f t="shared" si="3"/>
        <v>100</v>
      </c>
      <c r="F51" s="19">
        <f t="shared" si="3"/>
        <v>600</v>
      </c>
      <c r="G51" s="19">
        <f t="shared" si="3"/>
        <v>800</v>
      </c>
    </row>
    <row r="52" spans="1:7" s="40" customFormat="1" ht="15" customHeight="1">
      <c r="A52" s="94" t="s">
        <v>65</v>
      </c>
      <c r="B52" s="19">
        <f t="shared" si="3"/>
        <v>700</v>
      </c>
      <c r="C52" s="19">
        <f t="shared" si="3"/>
        <v>200</v>
      </c>
      <c r="D52" s="19">
        <f t="shared" si="3"/>
        <v>200</v>
      </c>
      <c r="E52" s="19">
        <f t="shared" si="3"/>
        <v>0</v>
      </c>
      <c r="F52" s="19">
        <f t="shared" si="3"/>
        <v>300</v>
      </c>
      <c r="G52" s="19">
        <f t="shared" si="3"/>
        <v>300</v>
      </c>
    </row>
    <row r="53" spans="1:7" s="40" customFormat="1" ht="15" customHeight="1">
      <c r="A53" s="94" t="s">
        <v>66</v>
      </c>
      <c r="B53" s="19">
        <f t="shared" si="3"/>
        <v>0</v>
      </c>
      <c r="C53" s="19">
        <f t="shared" si="3"/>
        <v>100</v>
      </c>
      <c r="D53" s="19">
        <f t="shared" si="3"/>
        <v>0</v>
      </c>
      <c r="E53" s="19">
        <f t="shared" si="3"/>
        <v>100</v>
      </c>
      <c r="F53" s="19">
        <f t="shared" si="3"/>
        <v>0</v>
      </c>
      <c r="G53" s="19">
        <f t="shared" si="3"/>
        <v>0</v>
      </c>
    </row>
    <row r="54" spans="1:7" s="40" customFormat="1" ht="15" customHeight="1">
      <c r="A54" s="97" t="s">
        <v>14</v>
      </c>
      <c r="B54" s="98">
        <f t="shared" si="3"/>
        <v>16500</v>
      </c>
      <c r="C54" s="98">
        <f t="shared" si="3"/>
        <v>7100</v>
      </c>
      <c r="D54" s="98">
        <f t="shared" si="3"/>
        <v>5200</v>
      </c>
      <c r="E54" s="98">
        <f t="shared" si="3"/>
        <v>3900</v>
      </c>
      <c r="F54" s="98">
        <f t="shared" si="3"/>
        <v>3400</v>
      </c>
      <c r="G54" s="98">
        <f t="shared" si="3"/>
        <v>6800</v>
      </c>
    </row>
    <row r="55" spans="1:7" s="40" customFormat="1" ht="15" customHeight="1">
      <c r="A55" s="64" t="s">
        <v>5</v>
      </c>
      <c r="B55" s="18">
        <v>27697.508910521454</v>
      </c>
      <c r="C55" s="18">
        <v>38268.50454604822</v>
      </c>
      <c r="D55" s="18">
        <v>34585.57942438718</v>
      </c>
      <c r="E55" s="18">
        <v>17419.65677684097</v>
      </c>
      <c r="F55" s="18">
        <v>52447.615609689834</v>
      </c>
      <c r="G55" s="18">
        <v>170418.8652674876</v>
      </c>
    </row>
    <row r="56" spans="1:7" s="40" customFormat="1" ht="15" customHeight="1">
      <c r="A56" s="49" t="s">
        <v>3</v>
      </c>
      <c r="B56" s="42"/>
      <c r="C56" s="42"/>
      <c r="D56" s="42"/>
      <c r="E56" s="42"/>
      <c r="G56" s="46"/>
    </row>
    <row r="57" spans="1:7" s="40" customFormat="1" ht="15" customHeight="1">
      <c r="A57" s="54" t="s">
        <v>6</v>
      </c>
      <c r="B57" s="42"/>
      <c r="C57" s="42"/>
      <c r="D57" s="42"/>
      <c r="E57" s="42"/>
      <c r="F57" s="42"/>
      <c r="G57" s="42"/>
    </row>
    <row r="58" spans="1:7" s="40" customFormat="1" ht="15" customHeight="1">
      <c r="A58" s="41"/>
      <c r="B58" s="42"/>
      <c r="C58" s="42"/>
      <c r="D58" s="42"/>
      <c r="E58" s="42"/>
      <c r="F58" s="42"/>
      <c r="G58" s="42"/>
    </row>
    <row r="59" s="40" customFormat="1" ht="15" customHeight="1"/>
    <row r="60" s="40" customFormat="1" ht="15" customHeight="1"/>
    <row r="61" s="40" customFormat="1" ht="15" customHeight="1"/>
    <row r="62" s="40" customFormat="1" ht="15" customHeight="1"/>
    <row r="63" s="52" customFormat="1" ht="15" customHeight="1"/>
    <row r="64" s="52" customFormat="1" ht="15" customHeight="1"/>
    <row r="65" s="52" customFormat="1" ht="15" customHeight="1"/>
    <row r="66" s="52" customFormat="1" ht="15" customHeight="1"/>
    <row r="67" s="52" customFormat="1" ht="15" customHeight="1"/>
    <row r="68" s="52" customFormat="1" ht="15" customHeight="1"/>
    <row r="69" s="52" customFormat="1" ht="15" customHeight="1"/>
    <row r="70" s="52" customFormat="1" ht="15" customHeight="1"/>
    <row r="71" s="52" customFormat="1" ht="15" customHeight="1"/>
    <row r="72" s="52" customFormat="1" ht="15" customHeight="1"/>
    <row r="73" s="52" customFormat="1" ht="15" customHeight="1"/>
    <row r="74" s="52" customFormat="1" ht="15" customHeight="1"/>
    <row r="75" s="52" customFormat="1" ht="15" customHeight="1"/>
    <row r="76" s="52" customFormat="1" ht="15" customHeight="1"/>
    <row r="77" s="52" customFormat="1" ht="15" customHeight="1"/>
    <row r="78" s="52" customFormat="1" ht="15" customHeight="1"/>
    <row r="79" s="52" customFormat="1" ht="15" customHeight="1"/>
    <row r="80" s="52" customFormat="1" ht="15" customHeight="1"/>
    <row r="81" s="52" customFormat="1" ht="15" customHeight="1"/>
    <row r="82" s="52" customFormat="1" ht="15" customHeight="1"/>
    <row r="83" s="52" customFormat="1" ht="15" customHeight="1"/>
    <row r="84" s="52" customFormat="1" ht="15" customHeight="1"/>
    <row r="85" s="52" customFormat="1" ht="15" customHeight="1"/>
    <row r="86" s="52" customFormat="1" ht="15" customHeight="1"/>
    <row r="87" s="52" customFormat="1" ht="15" customHeight="1"/>
    <row r="88" s="52" customFormat="1" ht="15" customHeight="1"/>
    <row r="89" s="52" customFormat="1" ht="15" customHeight="1"/>
    <row r="90" s="52" customFormat="1" ht="15" customHeight="1"/>
    <row r="91" s="52" customFormat="1" ht="15" customHeight="1"/>
    <row r="92" s="52" customFormat="1" ht="15" customHeight="1"/>
    <row r="93" s="52" customFormat="1" ht="15" customHeight="1"/>
    <row r="94" s="52" customFormat="1" ht="15" customHeight="1"/>
    <row r="95" s="52" customFormat="1" ht="15" customHeight="1"/>
    <row r="96" s="52" customFormat="1" ht="15" customHeight="1"/>
    <row r="97" s="52" customFormat="1" ht="15" customHeight="1"/>
    <row r="98" s="52" customFormat="1" ht="15" customHeight="1"/>
    <row r="99" s="52" customFormat="1" ht="15" customHeight="1"/>
    <row r="100" s="52" customFormat="1" ht="15" customHeight="1"/>
    <row r="101" s="52" customFormat="1" ht="15" customHeight="1"/>
    <row r="102" s="52" customFormat="1" ht="15" customHeight="1"/>
    <row r="103" s="52" customFormat="1" ht="15" customHeight="1"/>
    <row r="104" s="52" customFormat="1" ht="15" customHeight="1"/>
    <row r="105" s="52" customFormat="1" ht="15" customHeight="1"/>
    <row r="106" s="52" customFormat="1" ht="15" customHeight="1"/>
    <row r="107" s="52" customFormat="1" ht="15" customHeight="1"/>
    <row r="108" s="52" customFormat="1" ht="15" customHeight="1"/>
    <row r="109" s="52" customFormat="1" ht="15" customHeight="1"/>
    <row r="110" s="52" customFormat="1" ht="15" customHeight="1"/>
    <row r="111" s="52" customFormat="1" ht="15" customHeight="1"/>
    <row r="112" s="52" customFormat="1" ht="15" customHeight="1"/>
    <row r="113" s="52" customFormat="1" ht="15" customHeight="1"/>
    <row r="114" s="52" customFormat="1" ht="15" customHeight="1"/>
    <row r="115" s="52" customFormat="1" ht="15" customHeight="1"/>
    <row r="116" s="52" customFormat="1" ht="15" customHeight="1"/>
    <row r="117" s="52" customFormat="1" ht="15" customHeight="1"/>
    <row r="118" s="52" customFormat="1" ht="15" customHeight="1"/>
    <row r="119" s="52" customFormat="1" ht="15" customHeight="1"/>
    <row r="120" s="52" customFormat="1" ht="15" customHeight="1"/>
    <row r="121" s="52" customFormat="1" ht="15" customHeight="1"/>
    <row r="122" s="52" customFormat="1" ht="15" customHeight="1"/>
    <row r="123" s="52" customFormat="1" ht="15" customHeight="1"/>
    <row r="124" s="52" customFormat="1" ht="15" customHeight="1"/>
    <row r="125" s="52" customFormat="1" ht="15" customHeight="1"/>
    <row r="126" s="52" customFormat="1" ht="15" customHeight="1"/>
    <row r="127" s="52" customFormat="1" ht="15" customHeight="1"/>
    <row r="128" s="52" customFormat="1" ht="15" customHeight="1"/>
    <row r="129" s="52" customFormat="1" ht="15" customHeight="1"/>
    <row r="130" s="52" customFormat="1" ht="15" customHeight="1"/>
    <row r="131" s="52" customFormat="1" ht="15" customHeight="1"/>
    <row r="132" s="52" customFormat="1" ht="15" customHeight="1"/>
    <row r="133" s="52" customFormat="1" ht="15" customHeight="1"/>
    <row r="134" s="52" customFormat="1" ht="15" customHeight="1"/>
    <row r="135" s="52" customFormat="1" ht="15" customHeight="1"/>
    <row r="136" s="52" customFormat="1" ht="15" customHeight="1"/>
    <row r="137" s="52" customFormat="1" ht="15" customHeight="1"/>
    <row r="138" s="52" customFormat="1" ht="15" customHeight="1"/>
    <row r="139" s="52" customFormat="1" ht="15" customHeight="1"/>
    <row r="140" s="52" customFormat="1" ht="15" customHeight="1"/>
    <row r="141" s="52" customFormat="1" ht="15" customHeight="1"/>
    <row r="142" s="52" customFormat="1" ht="15" customHeight="1"/>
    <row r="143" s="52" customFormat="1" ht="15" customHeight="1"/>
    <row r="144" s="52" customFormat="1" ht="15" customHeight="1"/>
    <row r="145" s="52" customFormat="1" ht="15" customHeight="1"/>
    <row r="146" s="52" customFormat="1" ht="15" customHeight="1"/>
    <row r="147" s="52" customFormat="1" ht="15" customHeight="1"/>
    <row r="148" s="52" customFormat="1" ht="15" customHeight="1"/>
    <row r="149" s="52" customFormat="1" ht="15" customHeight="1"/>
    <row r="150" s="52" customFormat="1" ht="15" customHeight="1"/>
    <row r="151" s="52" customFormat="1" ht="15" customHeight="1"/>
    <row r="152" s="52" customFormat="1" ht="15" customHeight="1"/>
    <row r="153" s="52" customFormat="1" ht="15" customHeight="1"/>
    <row r="154" s="52" customFormat="1" ht="15" customHeight="1"/>
    <row r="155" s="52" customFormat="1" ht="15" customHeight="1"/>
    <row r="156" s="52" customFormat="1" ht="15" customHeight="1"/>
    <row r="157" s="52" customFormat="1" ht="15" customHeight="1"/>
    <row r="158" s="52" customFormat="1" ht="15" customHeight="1"/>
    <row r="159" s="52" customFormat="1" ht="15" customHeight="1"/>
    <row r="160" s="52" customFormat="1" ht="15" customHeight="1"/>
    <row r="161" s="52" customFormat="1" ht="15" customHeight="1"/>
    <row r="162" s="52" customFormat="1" ht="15" customHeight="1"/>
    <row r="163" s="52" customFormat="1" ht="15" customHeight="1"/>
    <row r="164" s="52" customFormat="1" ht="15" customHeight="1"/>
    <row r="165" s="52" customFormat="1" ht="15" customHeight="1"/>
    <row r="166" s="52" customFormat="1" ht="15" customHeight="1"/>
    <row r="167" s="52" customFormat="1" ht="15" customHeight="1"/>
    <row r="168" s="52" customFormat="1" ht="15" customHeight="1"/>
    <row r="169" s="52" customFormat="1" ht="15" customHeight="1"/>
    <row r="170" s="52" customFormat="1" ht="15" customHeight="1"/>
    <row r="171" s="52" customFormat="1" ht="15" customHeight="1"/>
    <row r="172" s="52" customFormat="1" ht="15" customHeight="1"/>
    <row r="173" s="52" customFormat="1" ht="15" customHeight="1"/>
    <row r="174" s="52" customFormat="1" ht="15" customHeight="1"/>
    <row r="175" s="52" customFormat="1" ht="15" customHeight="1"/>
    <row r="176" s="52" customFormat="1" ht="15" customHeight="1"/>
    <row r="177" s="52" customFormat="1" ht="15" customHeight="1"/>
    <row r="178" s="52" customFormat="1" ht="15" customHeight="1"/>
    <row r="179" s="52" customFormat="1" ht="15" customHeight="1"/>
    <row r="180" s="52" customFormat="1" ht="15" customHeight="1"/>
    <row r="181" s="52" customFormat="1" ht="15" customHeight="1"/>
    <row r="182" s="52" customFormat="1" ht="15" customHeight="1"/>
    <row r="183" s="52" customFormat="1" ht="15" customHeight="1"/>
    <row r="184" s="52" customFormat="1" ht="15" customHeight="1"/>
    <row r="185" s="52" customFormat="1" ht="15" customHeight="1"/>
    <row r="186" s="52" customFormat="1" ht="15" customHeight="1"/>
    <row r="187" s="52" customFormat="1" ht="15" customHeight="1"/>
    <row r="188" s="52" customFormat="1" ht="15" customHeight="1"/>
    <row r="189" s="52" customFormat="1" ht="15" customHeight="1"/>
    <row r="190" s="52" customFormat="1" ht="15" customHeight="1"/>
    <row r="191" s="52" customFormat="1" ht="15" customHeight="1"/>
    <row r="192" s="52" customFormat="1" ht="15" customHeight="1"/>
    <row r="193" s="52" customFormat="1" ht="15" customHeight="1"/>
  </sheetData>
  <sheetProtection/>
  <mergeCells count="7">
    <mergeCell ref="A2:E2"/>
    <mergeCell ref="B43:F43"/>
    <mergeCell ref="A7:G7"/>
    <mergeCell ref="A24:G24"/>
    <mergeCell ref="A42:G42"/>
    <mergeCell ref="B8:F8"/>
    <mergeCell ref="B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&amp;LISEE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56"/>
  <sheetViews>
    <sheetView showGridLines="0" zoomScalePageLayoutView="0" workbookViewId="0" topLeftCell="A1">
      <selection activeCell="F2" sqref="F2"/>
    </sheetView>
  </sheetViews>
  <sheetFormatPr defaultColWidth="12" defaultRowHeight="11.25"/>
  <cols>
    <col min="1" max="1" width="38.5" style="52" customWidth="1"/>
    <col min="2" max="2" width="16.33203125" style="52" bestFit="1" customWidth="1"/>
    <col min="3" max="4" width="16.83203125" style="52" bestFit="1" customWidth="1"/>
    <col min="5" max="5" width="17.33203125" style="52" bestFit="1" customWidth="1"/>
    <col min="6" max="6" width="18.5" style="52" customWidth="1"/>
    <col min="7" max="7" width="19.16015625" style="52" customWidth="1"/>
    <col min="8" max="16384" width="12" style="52" customWidth="1"/>
  </cols>
  <sheetData>
    <row r="2" spans="1:5" ht="19.5">
      <c r="A2" s="111" t="s">
        <v>72</v>
      </c>
      <c r="B2" s="111"/>
      <c r="C2" s="111"/>
      <c r="D2" s="111"/>
      <c r="E2" s="111"/>
    </row>
    <row r="4" ht="15">
      <c r="A4" s="53" t="s">
        <v>23</v>
      </c>
    </row>
    <row r="5" ht="15">
      <c r="A5" s="100" t="s">
        <v>70</v>
      </c>
    </row>
    <row r="6" spans="1:8" s="40" customFormat="1" ht="15" customHeight="1">
      <c r="A6" s="118" t="s">
        <v>29</v>
      </c>
      <c r="B6" s="118"/>
      <c r="C6" s="118"/>
      <c r="D6" s="118"/>
      <c r="E6" s="118"/>
      <c r="F6" s="118"/>
      <c r="G6" s="118"/>
      <c r="H6" s="38"/>
    </row>
    <row r="7" spans="1:7" s="38" customFormat="1" ht="15" customHeight="1">
      <c r="A7" s="76"/>
      <c r="B7" s="112" t="s">
        <v>46</v>
      </c>
      <c r="C7" s="112"/>
      <c r="D7" s="112"/>
      <c r="E7" s="112"/>
      <c r="F7" s="112"/>
      <c r="G7" s="76"/>
    </row>
    <row r="8" spans="1:8" s="40" customFormat="1" ht="15" customHeight="1">
      <c r="A8" s="96" t="s">
        <v>15</v>
      </c>
      <c r="B8" s="107" t="s">
        <v>41</v>
      </c>
      <c r="C8" s="107" t="s">
        <v>42</v>
      </c>
      <c r="D8" s="107" t="s">
        <v>43</v>
      </c>
      <c r="E8" s="107" t="s">
        <v>44</v>
      </c>
      <c r="F8" s="107" t="s">
        <v>45</v>
      </c>
      <c r="G8" s="107" t="s">
        <v>14</v>
      </c>
      <c r="H8" s="45"/>
    </row>
    <row r="9" spans="1:8" s="40" customFormat="1" ht="15" customHeight="1">
      <c r="A9" s="94" t="s">
        <v>58</v>
      </c>
      <c r="B9" s="27">
        <f>ROUND('[2]Quintile de niveau de vie'!B2/1000,0)</f>
        <v>30333</v>
      </c>
      <c r="C9" s="27">
        <f>ROUND('[2]Quintile de niveau de vie'!C2/1000,0)</f>
        <v>35395</v>
      </c>
      <c r="D9" s="27">
        <f>ROUND('[2]Quintile de niveau de vie'!D2/1000,0)</f>
        <v>48869</v>
      </c>
      <c r="E9" s="27">
        <f>ROUND('[2]Quintile de niveau de vie'!E2/1000,0)</f>
        <v>22122</v>
      </c>
      <c r="F9" s="27">
        <f>ROUND('[2]Quintile de niveau de vie'!F2/1000,0)</f>
        <v>12781</v>
      </c>
      <c r="G9" s="27">
        <f>ROUND('[2]Quintile de niveau de vie'!G2/1000,0)</f>
        <v>149501</v>
      </c>
      <c r="H9" s="42"/>
    </row>
    <row r="10" spans="1:8" s="40" customFormat="1" ht="15" customHeight="1">
      <c r="A10" s="94" t="s">
        <v>59</v>
      </c>
      <c r="B10" s="27">
        <f>ROUND('[2]Quintile de niveau de vie'!B3/1000,0)</f>
        <v>40282</v>
      </c>
      <c r="C10" s="27">
        <f>ROUND('[2]Quintile de niveau de vie'!C3/1000,0)</f>
        <v>33186</v>
      </c>
      <c r="D10" s="27">
        <f>ROUND('[2]Quintile de niveau de vie'!D3/1000,0)</f>
        <v>17483</v>
      </c>
      <c r="E10" s="27">
        <f>ROUND('[2]Quintile de niveau de vie'!E3/1000,0)</f>
        <v>16767</v>
      </c>
      <c r="F10" s="27">
        <f>ROUND('[2]Quintile de niveau de vie'!F3/1000,0)</f>
        <v>10018</v>
      </c>
      <c r="G10" s="27">
        <f>ROUND('[2]Quintile de niveau de vie'!G3/1000,0)</f>
        <v>117735</v>
      </c>
      <c r="H10" s="42"/>
    </row>
    <row r="11" spans="1:8" s="40" customFormat="1" ht="15" customHeight="1">
      <c r="A11" s="94" t="s">
        <v>60</v>
      </c>
      <c r="B11" s="27">
        <f>ROUND('[2]Quintile de niveau de vie'!B4/1000,0)</f>
        <v>1922</v>
      </c>
      <c r="C11" s="27">
        <f>ROUND('[2]Quintile de niveau de vie'!C4/1000,0)</f>
        <v>1562</v>
      </c>
      <c r="D11" s="27">
        <f>ROUND('[2]Quintile de niveau de vie'!D4/1000,0)</f>
        <v>2442</v>
      </c>
      <c r="E11" s="27">
        <f>ROUND('[2]Quintile de niveau de vie'!E4/1000,0)</f>
        <v>1963</v>
      </c>
      <c r="F11" s="27">
        <f>ROUND('[2]Quintile de niveau de vie'!F4/1000,0)</f>
        <v>1780</v>
      </c>
      <c r="G11" s="27">
        <f>ROUND('[2]Quintile de niveau de vie'!G4/1000,0)</f>
        <v>9669</v>
      </c>
      <c r="H11" s="42"/>
    </row>
    <row r="12" spans="1:8" s="40" customFormat="1" ht="15" customHeight="1">
      <c r="A12" s="94" t="s">
        <v>61</v>
      </c>
      <c r="B12" s="27">
        <f>ROUND('[2]Quintile de niveau de vie'!B5/1000,0)</f>
        <v>55261</v>
      </c>
      <c r="C12" s="27">
        <f>ROUND('[2]Quintile de niveau de vie'!C5/1000,0)</f>
        <v>177813</v>
      </c>
      <c r="D12" s="27">
        <f>ROUND('[2]Quintile de niveau de vie'!D5/1000,0)</f>
        <v>110061</v>
      </c>
      <c r="E12" s="27">
        <f>ROUND('[2]Quintile de niveau de vie'!E5/1000,0)</f>
        <v>91447</v>
      </c>
      <c r="F12" s="27">
        <f>ROUND('[2]Quintile de niveau de vie'!F5/1000,0)</f>
        <v>38140</v>
      </c>
      <c r="G12" s="27">
        <f>ROUND('[2]Quintile de niveau de vie'!G5/1000,0)</f>
        <v>472722</v>
      </c>
      <c r="H12" s="42"/>
    </row>
    <row r="13" spans="1:8" s="40" customFormat="1" ht="15" customHeight="1">
      <c r="A13" s="94" t="s">
        <v>62</v>
      </c>
      <c r="B13" s="27">
        <f>ROUND('[2]Quintile de niveau de vie'!B6/1000,0)</f>
        <v>75158</v>
      </c>
      <c r="C13" s="27">
        <f>ROUND('[2]Quintile de niveau de vie'!C6/1000,0)</f>
        <v>63329</v>
      </c>
      <c r="D13" s="27">
        <f>ROUND('[2]Quintile de niveau de vie'!D6/1000,0)</f>
        <v>27589</v>
      </c>
      <c r="E13" s="27">
        <f>ROUND('[2]Quintile de niveau de vie'!E6/1000,0)</f>
        <v>27190</v>
      </c>
      <c r="F13" s="27">
        <f>ROUND('[2]Quintile de niveau de vie'!F6/1000,0)</f>
        <v>6915</v>
      </c>
      <c r="G13" s="27">
        <f>ROUND('[2]Quintile de niveau de vie'!G6/1000,0)</f>
        <v>200180</v>
      </c>
      <c r="H13" s="42"/>
    </row>
    <row r="14" spans="1:8" s="40" customFormat="1" ht="15" customHeight="1">
      <c r="A14" s="94" t="s">
        <v>63</v>
      </c>
      <c r="B14" s="27">
        <f>ROUND('[2]Quintile de niveau de vie'!B7/1000,0)</f>
        <v>0</v>
      </c>
      <c r="C14" s="27">
        <f>ROUND('[2]Quintile de niveau de vie'!C7/1000,0)</f>
        <v>2537</v>
      </c>
      <c r="D14" s="27">
        <f>ROUND('[2]Quintile de niveau de vie'!D7/1000,0)</f>
        <v>8169</v>
      </c>
      <c r="E14" s="27">
        <f>ROUND('[2]Quintile de niveau de vie'!E7/1000,0)</f>
        <v>152</v>
      </c>
      <c r="F14" s="27">
        <f>ROUND('[2]Quintile de niveau de vie'!F7/1000,0)</f>
        <v>2505</v>
      </c>
      <c r="G14" s="27">
        <f>ROUND('[2]Quintile de niveau de vie'!G7/1000,0)</f>
        <v>13363</v>
      </c>
      <c r="H14" s="42"/>
    </row>
    <row r="15" spans="1:8" s="40" customFormat="1" ht="15" customHeight="1">
      <c r="A15" s="94" t="s">
        <v>64</v>
      </c>
      <c r="B15" s="27">
        <f>ROUND('[2]Quintile de niveau de vie'!B8/1000,0)</f>
        <v>37858</v>
      </c>
      <c r="C15" s="27">
        <f>ROUND('[2]Quintile de niveau de vie'!C8/1000,0)</f>
        <v>34424</v>
      </c>
      <c r="D15" s="27">
        <f>ROUND('[2]Quintile de niveau de vie'!D8/1000,0)</f>
        <v>12196</v>
      </c>
      <c r="E15" s="27">
        <f>ROUND('[2]Quintile de niveau de vie'!E8/1000,0)</f>
        <v>34740</v>
      </c>
      <c r="F15" s="27">
        <f>ROUND('[2]Quintile de niveau de vie'!F8/1000,0)</f>
        <v>16526</v>
      </c>
      <c r="G15" s="27">
        <f>ROUND('[2]Quintile de niveau de vie'!G8/1000,0)</f>
        <v>135744</v>
      </c>
      <c r="H15" s="42"/>
    </row>
    <row r="16" spans="1:8" s="40" customFormat="1" ht="15" customHeight="1">
      <c r="A16" s="94" t="s">
        <v>65</v>
      </c>
      <c r="B16" s="27">
        <f>ROUND('[2]Quintile de niveau de vie'!B9/1000,0)</f>
        <v>8973</v>
      </c>
      <c r="C16" s="27">
        <f>ROUND('[2]Quintile de niveau de vie'!C9/1000,0)</f>
        <v>17400</v>
      </c>
      <c r="D16" s="27">
        <f>ROUND('[2]Quintile de niveau de vie'!D9/1000,0)</f>
        <v>6125</v>
      </c>
      <c r="E16" s="27">
        <f>ROUND('[2]Quintile de niveau de vie'!E9/1000,0)</f>
        <v>14712</v>
      </c>
      <c r="F16" s="27">
        <f>ROUND('[2]Quintile de niveau de vie'!F9/1000,0)</f>
        <v>1696</v>
      </c>
      <c r="G16" s="27">
        <f>ROUND('[2]Quintile de niveau de vie'!G9/1000,0)</f>
        <v>48904</v>
      </c>
      <c r="H16" s="42"/>
    </row>
    <row r="17" spans="1:8" s="40" customFormat="1" ht="15" customHeight="1">
      <c r="A17" s="94" t="s">
        <v>66</v>
      </c>
      <c r="B17" s="27">
        <f>ROUND('[2]Quintile de niveau de vie'!B10/1000,0)</f>
        <v>764</v>
      </c>
      <c r="C17" s="27">
        <f>ROUND('[2]Quintile de niveau de vie'!C10/1000,0)</f>
        <v>3474</v>
      </c>
      <c r="D17" s="27">
        <f>ROUND('[2]Quintile de niveau de vie'!D10/1000,0)</f>
        <v>3686</v>
      </c>
      <c r="E17" s="27">
        <f>ROUND('[2]Quintile de niveau de vie'!E10/1000,0)</f>
        <v>0</v>
      </c>
      <c r="F17" s="27">
        <f>ROUND('[2]Quintile de niveau de vie'!F10/1000,0)</f>
        <v>102</v>
      </c>
      <c r="G17" s="27">
        <f>ROUND('[2]Quintile de niveau de vie'!G10/1000,0)</f>
        <v>8026</v>
      </c>
      <c r="H17" s="42"/>
    </row>
    <row r="18" spans="1:8" s="40" customFormat="1" ht="15" customHeight="1">
      <c r="A18" s="64" t="s">
        <v>14</v>
      </c>
      <c r="B18" s="98">
        <f>ROUND('[2]Quintile de niveau de vie'!B11/1000,0)</f>
        <v>250550</v>
      </c>
      <c r="C18" s="98">
        <f>ROUND('[2]Quintile de niveau de vie'!C11/1000,0)</f>
        <v>369121</v>
      </c>
      <c r="D18" s="98">
        <f>ROUND('[2]Quintile de niveau de vie'!D11/1000,0)</f>
        <v>236619</v>
      </c>
      <c r="E18" s="98">
        <f>ROUND('[2]Quintile de niveau de vie'!E11/1000,0)</f>
        <v>209092</v>
      </c>
      <c r="F18" s="98">
        <f>ROUND('[2]Quintile de niveau de vie'!F11/1000,0)</f>
        <v>90463</v>
      </c>
      <c r="G18" s="98">
        <f>ROUND('[2]Quintile de niveau de vie'!G11/1000,0)</f>
        <v>1155845</v>
      </c>
      <c r="H18" s="42"/>
    </row>
    <row r="19" spans="1:8" s="40" customFormat="1" ht="15" customHeight="1">
      <c r="A19" s="48" t="s">
        <v>0</v>
      </c>
      <c r="B19" s="47"/>
      <c r="C19" s="42"/>
      <c r="D19" s="42"/>
      <c r="E19" s="42"/>
      <c r="H19" s="42"/>
    </row>
    <row r="20" spans="1:8" s="40" customFormat="1" ht="15" customHeight="1">
      <c r="A20" s="48"/>
      <c r="B20" s="47"/>
      <c r="C20" s="42"/>
      <c r="D20" s="42"/>
      <c r="E20" s="42"/>
      <c r="H20" s="42"/>
    </row>
    <row r="21" spans="1:8" s="40" customFormat="1" ht="15" customHeight="1">
      <c r="A21" s="48"/>
      <c r="B21" s="47"/>
      <c r="C21" s="42"/>
      <c r="D21" s="42"/>
      <c r="E21" s="42"/>
      <c r="H21" s="42"/>
    </row>
    <row r="22" spans="1:8" s="40" customFormat="1" ht="15" customHeight="1">
      <c r="A22" s="41"/>
      <c r="B22" s="42"/>
      <c r="C22" s="42"/>
      <c r="D22" s="42"/>
      <c r="E22" s="42"/>
      <c r="F22" s="42"/>
      <c r="G22" s="42"/>
      <c r="H22" s="42"/>
    </row>
    <row r="23" spans="1:8" s="40" customFormat="1" ht="15" customHeight="1">
      <c r="A23" s="118" t="s">
        <v>12</v>
      </c>
      <c r="B23" s="118"/>
      <c r="C23" s="118"/>
      <c r="D23" s="118"/>
      <c r="E23" s="118"/>
      <c r="F23" s="118"/>
      <c r="G23" s="118"/>
      <c r="H23" s="45"/>
    </row>
    <row r="24" spans="1:7" s="38" customFormat="1" ht="15" customHeight="1">
      <c r="A24" s="76"/>
      <c r="B24" s="112" t="s">
        <v>46</v>
      </c>
      <c r="C24" s="112"/>
      <c r="D24" s="112"/>
      <c r="E24" s="112"/>
      <c r="F24" s="112"/>
      <c r="G24" s="76"/>
    </row>
    <row r="25" spans="1:8" s="40" customFormat="1" ht="15" customHeight="1">
      <c r="A25" s="96" t="s">
        <v>15</v>
      </c>
      <c r="B25" s="107" t="s">
        <v>41</v>
      </c>
      <c r="C25" s="107" t="s">
        <v>42</v>
      </c>
      <c r="D25" s="107" t="s">
        <v>43</v>
      </c>
      <c r="E25" s="107" t="s">
        <v>44</v>
      </c>
      <c r="F25" s="107" t="s">
        <v>45</v>
      </c>
      <c r="G25" s="107" t="s">
        <v>14</v>
      </c>
      <c r="H25" s="45"/>
    </row>
    <row r="26" spans="1:8" s="40" customFormat="1" ht="15" customHeight="1">
      <c r="A26" s="94" t="s">
        <v>58</v>
      </c>
      <c r="B26" s="19">
        <f aca="true" t="shared" si="0" ref="B26:G26">ROUND(B9*1000/B$36,-2)</f>
        <v>4300</v>
      </c>
      <c r="C26" s="19">
        <f t="shared" si="0"/>
        <v>1900</v>
      </c>
      <c r="D26" s="19">
        <f t="shared" si="0"/>
        <v>2700</v>
      </c>
      <c r="E26" s="19">
        <f t="shared" si="0"/>
        <v>1200</v>
      </c>
      <c r="F26" s="19">
        <f t="shared" si="0"/>
        <v>700</v>
      </c>
      <c r="G26" s="19">
        <f t="shared" si="0"/>
        <v>1600</v>
      </c>
      <c r="H26" s="42"/>
    </row>
    <row r="27" spans="1:8" s="40" customFormat="1" ht="15" customHeight="1">
      <c r="A27" s="94" t="s">
        <v>59</v>
      </c>
      <c r="B27" s="19">
        <f aca="true" t="shared" si="1" ref="B27:G35">ROUND(B10*1000/B$36,-2)</f>
        <v>5700</v>
      </c>
      <c r="C27" s="19">
        <f t="shared" si="1"/>
        <v>1800</v>
      </c>
      <c r="D27" s="19">
        <f t="shared" si="1"/>
        <v>1000</v>
      </c>
      <c r="E27" s="19">
        <f t="shared" si="1"/>
        <v>900</v>
      </c>
      <c r="F27" s="19">
        <f t="shared" si="1"/>
        <v>600</v>
      </c>
      <c r="G27" s="19">
        <f t="shared" si="1"/>
        <v>1300</v>
      </c>
      <c r="H27" s="42"/>
    </row>
    <row r="28" spans="1:8" s="40" customFormat="1" ht="15" customHeight="1">
      <c r="A28" s="94" t="s">
        <v>60</v>
      </c>
      <c r="B28" s="19">
        <f t="shared" si="1"/>
        <v>300</v>
      </c>
      <c r="C28" s="19">
        <f t="shared" si="1"/>
        <v>100</v>
      </c>
      <c r="D28" s="19">
        <f t="shared" si="1"/>
        <v>100</v>
      </c>
      <c r="E28" s="19">
        <f t="shared" si="1"/>
        <v>100</v>
      </c>
      <c r="F28" s="19">
        <f t="shared" si="1"/>
        <v>100</v>
      </c>
      <c r="G28" s="19">
        <f t="shared" si="1"/>
        <v>100</v>
      </c>
      <c r="H28" s="42"/>
    </row>
    <row r="29" spans="1:8" s="40" customFormat="1" ht="15" customHeight="1">
      <c r="A29" s="94" t="s">
        <v>61</v>
      </c>
      <c r="B29" s="19">
        <f t="shared" si="1"/>
        <v>7900</v>
      </c>
      <c r="C29" s="19">
        <f t="shared" si="1"/>
        <v>9700</v>
      </c>
      <c r="D29" s="19">
        <f t="shared" si="1"/>
        <v>6100</v>
      </c>
      <c r="E29" s="19">
        <f t="shared" si="1"/>
        <v>5000</v>
      </c>
      <c r="F29" s="19">
        <f t="shared" si="1"/>
        <v>2100</v>
      </c>
      <c r="G29" s="19">
        <f t="shared" si="1"/>
        <v>5200</v>
      </c>
      <c r="H29" s="42"/>
    </row>
    <row r="30" spans="1:8" s="40" customFormat="1" ht="15" customHeight="1">
      <c r="A30" s="94" t="s">
        <v>62</v>
      </c>
      <c r="B30" s="19">
        <f t="shared" si="1"/>
        <v>10700</v>
      </c>
      <c r="C30" s="19">
        <f t="shared" si="1"/>
        <v>3500</v>
      </c>
      <c r="D30" s="19">
        <f t="shared" si="1"/>
        <v>1500</v>
      </c>
      <c r="E30" s="19">
        <f t="shared" si="1"/>
        <v>1500</v>
      </c>
      <c r="F30" s="19">
        <f t="shared" si="1"/>
        <v>400</v>
      </c>
      <c r="G30" s="19">
        <f t="shared" si="1"/>
        <v>2200</v>
      </c>
      <c r="H30" s="42"/>
    </row>
    <row r="31" spans="1:8" s="40" customFormat="1" ht="15" customHeight="1">
      <c r="A31" s="94" t="s">
        <v>63</v>
      </c>
      <c r="B31" s="19">
        <f t="shared" si="1"/>
        <v>0</v>
      </c>
      <c r="C31" s="19">
        <f t="shared" si="1"/>
        <v>100</v>
      </c>
      <c r="D31" s="19">
        <f t="shared" si="1"/>
        <v>500</v>
      </c>
      <c r="E31" s="19">
        <f t="shared" si="1"/>
        <v>0</v>
      </c>
      <c r="F31" s="19">
        <f t="shared" si="1"/>
        <v>100</v>
      </c>
      <c r="G31" s="19">
        <f t="shared" si="1"/>
        <v>100</v>
      </c>
      <c r="H31" s="42"/>
    </row>
    <row r="32" spans="1:8" s="40" customFormat="1" ht="15" customHeight="1">
      <c r="A32" s="94" t="s">
        <v>64</v>
      </c>
      <c r="B32" s="19">
        <f t="shared" si="1"/>
        <v>5400</v>
      </c>
      <c r="C32" s="19">
        <f t="shared" si="1"/>
        <v>1900</v>
      </c>
      <c r="D32" s="19">
        <f t="shared" si="1"/>
        <v>700</v>
      </c>
      <c r="E32" s="19">
        <f t="shared" si="1"/>
        <v>1900</v>
      </c>
      <c r="F32" s="19">
        <f t="shared" si="1"/>
        <v>900</v>
      </c>
      <c r="G32" s="19">
        <f t="shared" si="1"/>
        <v>1500</v>
      </c>
      <c r="H32" s="42"/>
    </row>
    <row r="33" spans="1:8" s="40" customFormat="1" ht="15" customHeight="1">
      <c r="A33" s="94" t="s">
        <v>65</v>
      </c>
      <c r="B33" s="19">
        <f t="shared" si="1"/>
        <v>1300</v>
      </c>
      <c r="C33" s="19">
        <f t="shared" si="1"/>
        <v>900</v>
      </c>
      <c r="D33" s="19">
        <f t="shared" si="1"/>
        <v>300</v>
      </c>
      <c r="E33" s="19">
        <f t="shared" si="1"/>
        <v>800</v>
      </c>
      <c r="F33" s="19">
        <f t="shared" si="1"/>
        <v>100</v>
      </c>
      <c r="G33" s="19">
        <f t="shared" si="1"/>
        <v>500</v>
      </c>
      <c r="H33" s="42"/>
    </row>
    <row r="34" spans="1:8" s="40" customFormat="1" ht="15" customHeight="1">
      <c r="A34" s="94" t="s">
        <v>66</v>
      </c>
      <c r="B34" s="19">
        <f t="shared" si="1"/>
        <v>100</v>
      </c>
      <c r="C34" s="19">
        <f t="shared" si="1"/>
        <v>200</v>
      </c>
      <c r="D34" s="19">
        <f t="shared" si="1"/>
        <v>200</v>
      </c>
      <c r="E34" s="19">
        <f t="shared" si="1"/>
        <v>0</v>
      </c>
      <c r="F34" s="19">
        <f t="shared" si="1"/>
        <v>0</v>
      </c>
      <c r="G34" s="19">
        <f t="shared" si="1"/>
        <v>100</v>
      </c>
      <c r="H34" s="42"/>
    </row>
    <row r="35" spans="1:8" s="40" customFormat="1" ht="15" customHeight="1">
      <c r="A35" s="64" t="s">
        <v>14</v>
      </c>
      <c r="B35" s="98">
        <f t="shared" si="1"/>
        <v>35700</v>
      </c>
      <c r="C35" s="98">
        <f t="shared" si="1"/>
        <v>20100</v>
      </c>
      <c r="D35" s="98">
        <f t="shared" si="1"/>
        <v>13100</v>
      </c>
      <c r="E35" s="98">
        <f t="shared" si="1"/>
        <v>11500</v>
      </c>
      <c r="F35" s="98">
        <f t="shared" si="1"/>
        <v>5000</v>
      </c>
      <c r="G35" s="98">
        <f t="shared" si="1"/>
        <v>12700</v>
      </c>
      <c r="H35" s="42"/>
    </row>
    <row r="36" spans="1:8" s="40" customFormat="1" ht="15" customHeight="1">
      <c r="A36" s="64" t="s">
        <v>2</v>
      </c>
      <c r="B36" s="21">
        <v>7013.182858700923</v>
      </c>
      <c r="C36" s="18">
        <f>'[3]quintile'!C40</f>
        <v>18327.481161390628</v>
      </c>
      <c r="D36" s="18">
        <f>'[3]quintile'!D40</f>
        <v>18050.566399067076</v>
      </c>
      <c r="E36" s="18">
        <f>'[3]quintile'!E40</f>
        <v>18172.033031782896</v>
      </c>
      <c r="F36" s="18">
        <f>'[3]quintile'!F40</f>
        <v>18088.280597829176</v>
      </c>
      <c r="G36" s="18">
        <f>'[3]quintile'!G40</f>
        <v>90813.786036795</v>
      </c>
      <c r="H36" s="42"/>
    </row>
    <row r="37" spans="1:8" s="40" customFormat="1" ht="15" customHeight="1">
      <c r="A37" s="48" t="s">
        <v>3</v>
      </c>
      <c r="B37" s="42"/>
      <c r="C37" s="42"/>
      <c r="D37" s="42"/>
      <c r="E37" s="42"/>
      <c r="H37" s="42"/>
    </row>
    <row r="38" spans="1:8" s="40" customFormat="1" ht="15" customHeight="1">
      <c r="A38" s="48"/>
      <c r="B38" s="42"/>
      <c r="C38" s="42"/>
      <c r="D38" s="42"/>
      <c r="E38" s="42"/>
      <c r="H38" s="42"/>
    </row>
    <row r="39" spans="1:8" s="40" customFormat="1" ht="15" customHeight="1">
      <c r="A39" s="48"/>
      <c r="B39" s="42"/>
      <c r="C39" s="42"/>
      <c r="D39" s="42"/>
      <c r="E39" s="42"/>
      <c r="H39" s="42"/>
    </row>
    <row r="40" s="40" customFormat="1" ht="15" customHeight="1">
      <c r="A40" s="41"/>
    </row>
    <row r="41" spans="1:8" s="40" customFormat="1" ht="15" customHeight="1">
      <c r="A41" s="118" t="s">
        <v>4</v>
      </c>
      <c r="B41" s="118"/>
      <c r="C41" s="118"/>
      <c r="D41" s="118"/>
      <c r="E41" s="118"/>
      <c r="F41" s="118"/>
      <c r="G41" s="118"/>
      <c r="H41" s="38"/>
    </row>
    <row r="42" spans="1:7" s="38" customFormat="1" ht="15" customHeight="1">
      <c r="A42" s="76"/>
      <c r="B42" s="112" t="s">
        <v>46</v>
      </c>
      <c r="C42" s="112"/>
      <c r="D42" s="112"/>
      <c r="E42" s="112"/>
      <c r="F42" s="112"/>
      <c r="G42" s="76"/>
    </row>
    <row r="43" spans="1:8" s="40" customFormat="1" ht="15" customHeight="1">
      <c r="A43" s="96" t="s">
        <v>15</v>
      </c>
      <c r="B43" s="107" t="s">
        <v>41</v>
      </c>
      <c r="C43" s="107" t="s">
        <v>42</v>
      </c>
      <c r="D43" s="107" t="s">
        <v>43</v>
      </c>
      <c r="E43" s="107" t="s">
        <v>44</v>
      </c>
      <c r="F43" s="107" t="s">
        <v>45</v>
      </c>
      <c r="G43" s="107" t="s">
        <v>14</v>
      </c>
      <c r="H43" s="42"/>
    </row>
    <row r="44" spans="1:8" s="40" customFormat="1" ht="15" customHeight="1">
      <c r="A44" s="94" t="s">
        <v>58</v>
      </c>
      <c r="B44" s="19">
        <f aca="true" t="shared" si="2" ref="B44:G44">ROUND(B9*1000/B$54,-2)</f>
        <v>800</v>
      </c>
      <c r="C44" s="19">
        <f t="shared" si="2"/>
        <v>1000</v>
      </c>
      <c r="D44" s="19">
        <f t="shared" si="2"/>
        <v>1400</v>
      </c>
      <c r="E44" s="19">
        <f t="shared" si="2"/>
        <v>700</v>
      </c>
      <c r="F44" s="19">
        <f t="shared" si="2"/>
        <v>400</v>
      </c>
      <c r="G44" s="19">
        <f t="shared" si="2"/>
        <v>900</v>
      </c>
      <c r="H44" s="42"/>
    </row>
    <row r="45" spans="1:8" s="40" customFormat="1" ht="15" customHeight="1">
      <c r="A45" s="94" t="s">
        <v>59</v>
      </c>
      <c r="B45" s="19">
        <f aca="true" t="shared" si="3" ref="B45:G53">ROUND(B10*1000/B$54,-2)</f>
        <v>1100</v>
      </c>
      <c r="C45" s="19">
        <f t="shared" si="3"/>
        <v>900</v>
      </c>
      <c r="D45" s="19">
        <f t="shared" si="3"/>
        <v>500</v>
      </c>
      <c r="E45" s="19">
        <f t="shared" si="3"/>
        <v>500</v>
      </c>
      <c r="F45" s="19">
        <f t="shared" si="3"/>
        <v>300</v>
      </c>
      <c r="G45" s="19">
        <f t="shared" si="3"/>
        <v>700</v>
      </c>
      <c r="H45" s="42"/>
    </row>
    <row r="46" spans="1:8" s="40" customFormat="1" ht="15" customHeight="1">
      <c r="A46" s="94" t="s">
        <v>60</v>
      </c>
      <c r="B46" s="19">
        <f t="shared" si="3"/>
        <v>100</v>
      </c>
      <c r="C46" s="19">
        <f t="shared" si="3"/>
        <v>0</v>
      </c>
      <c r="D46" s="19">
        <f t="shared" si="3"/>
        <v>100</v>
      </c>
      <c r="E46" s="19">
        <f t="shared" si="3"/>
        <v>100</v>
      </c>
      <c r="F46" s="19">
        <f t="shared" si="3"/>
        <v>100</v>
      </c>
      <c r="G46" s="19">
        <f t="shared" si="3"/>
        <v>100</v>
      </c>
      <c r="H46" s="42"/>
    </row>
    <row r="47" spans="1:8" s="40" customFormat="1" ht="15" customHeight="1">
      <c r="A47" s="94" t="s">
        <v>61</v>
      </c>
      <c r="B47" s="19">
        <f t="shared" si="3"/>
        <v>1500</v>
      </c>
      <c r="C47" s="19">
        <f t="shared" si="3"/>
        <v>5000</v>
      </c>
      <c r="D47" s="19">
        <f t="shared" si="3"/>
        <v>3200</v>
      </c>
      <c r="E47" s="19">
        <f t="shared" si="3"/>
        <v>2800</v>
      </c>
      <c r="F47" s="19">
        <f t="shared" si="3"/>
        <v>1300</v>
      </c>
      <c r="G47" s="19">
        <f t="shared" si="3"/>
        <v>2800</v>
      </c>
      <c r="H47" s="42"/>
    </row>
    <row r="48" spans="1:8" s="40" customFormat="1" ht="15" customHeight="1">
      <c r="A48" s="94" t="s">
        <v>62</v>
      </c>
      <c r="B48" s="19">
        <f t="shared" si="3"/>
        <v>2000</v>
      </c>
      <c r="C48" s="19">
        <f t="shared" si="3"/>
        <v>1800</v>
      </c>
      <c r="D48" s="19">
        <f t="shared" si="3"/>
        <v>800</v>
      </c>
      <c r="E48" s="19">
        <f t="shared" si="3"/>
        <v>800</v>
      </c>
      <c r="F48" s="19">
        <f t="shared" si="3"/>
        <v>200</v>
      </c>
      <c r="G48" s="19">
        <f t="shared" si="3"/>
        <v>1200</v>
      </c>
      <c r="H48" s="42"/>
    </row>
    <row r="49" spans="1:8" s="40" customFormat="1" ht="15" customHeight="1">
      <c r="A49" s="94" t="s">
        <v>63</v>
      </c>
      <c r="B49" s="19">
        <f t="shared" si="3"/>
        <v>0</v>
      </c>
      <c r="C49" s="19">
        <f t="shared" si="3"/>
        <v>100</v>
      </c>
      <c r="D49" s="19">
        <f t="shared" si="3"/>
        <v>200</v>
      </c>
      <c r="E49" s="19">
        <f t="shared" si="3"/>
        <v>0</v>
      </c>
      <c r="F49" s="19">
        <f t="shared" si="3"/>
        <v>100</v>
      </c>
      <c r="G49" s="19">
        <f t="shared" si="3"/>
        <v>100</v>
      </c>
      <c r="H49" s="42"/>
    </row>
    <row r="50" spans="1:8" s="40" customFormat="1" ht="15" customHeight="1">
      <c r="A50" s="94" t="s">
        <v>64</v>
      </c>
      <c r="B50" s="19">
        <f t="shared" si="3"/>
        <v>1000</v>
      </c>
      <c r="C50" s="19">
        <f t="shared" si="3"/>
        <v>1000</v>
      </c>
      <c r="D50" s="19">
        <f t="shared" si="3"/>
        <v>300</v>
      </c>
      <c r="E50" s="19">
        <f t="shared" si="3"/>
        <v>1100</v>
      </c>
      <c r="F50" s="19">
        <f t="shared" si="3"/>
        <v>500</v>
      </c>
      <c r="G50" s="19">
        <f t="shared" si="3"/>
        <v>800</v>
      </c>
      <c r="H50" s="42"/>
    </row>
    <row r="51" spans="1:8" s="40" customFormat="1" ht="15" customHeight="1">
      <c r="A51" s="94" t="s">
        <v>65</v>
      </c>
      <c r="B51" s="19">
        <f t="shared" si="3"/>
        <v>200</v>
      </c>
      <c r="C51" s="19">
        <f t="shared" si="3"/>
        <v>500</v>
      </c>
      <c r="D51" s="19">
        <f t="shared" si="3"/>
        <v>200</v>
      </c>
      <c r="E51" s="19">
        <f t="shared" si="3"/>
        <v>500</v>
      </c>
      <c r="F51" s="19">
        <f t="shared" si="3"/>
        <v>100</v>
      </c>
      <c r="G51" s="19">
        <f t="shared" si="3"/>
        <v>300</v>
      </c>
      <c r="H51" s="42"/>
    </row>
    <row r="52" spans="1:8" s="40" customFormat="1" ht="15" customHeight="1">
      <c r="A52" s="94" t="s">
        <v>66</v>
      </c>
      <c r="B52" s="19">
        <f t="shared" si="3"/>
        <v>0</v>
      </c>
      <c r="C52" s="19">
        <f t="shared" si="3"/>
        <v>100</v>
      </c>
      <c r="D52" s="19">
        <f t="shared" si="3"/>
        <v>100</v>
      </c>
      <c r="E52" s="19">
        <f t="shared" si="3"/>
        <v>0</v>
      </c>
      <c r="F52" s="19">
        <f t="shared" si="3"/>
        <v>0</v>
      </c>
      <c r="G52" s="19">
        <f t="shared" si="3"/>
        <v>0</v>
      </c>
      <c r="H52" s="42"/>
    </row>
    <row r="53" spans="1:8" s="40" customFormat="1" ht="15" customHeight="1">
      <c r="A53" s="97" t="s">
        <v>14</v>
      </c>
      <c r="B53" s="98">
        <f t="shared" si="3"/>
        <v>6700</v>
      </c>
      <c r="C53" s="98">
        <f t="shared" si="3"/>
        <v>10400</v>
      </c>
      <c r="D53" s="98">
        <f t="shared" si="3"/>
        <v>6800</v>
      </c>
      <c r="E53" s="98">
        <f t="shared" si="3"/>
        <v>6400</v>
      </c>
      <c r="F53" s="98">
        <f t="shared" si="3"/>
        <v>3000</v>
      </c>
      <c r="G53" s="98">
        <f t="shared" si="3"/>
        <v>6800</v>
      </c>
      <c r="H53" s="42"/>
    </row>
    <row r="54" spans="1:8" s="40" customFormat="1" ht="15" customHeight="1">
      <c r="A54" s="64" t="s">
        <v>5</v>
      </c>
      <c r="B54" s="18">
        <v>37215.789395920365</v>
      </c>
      <c r="C54" s="18">
        <v>35447.38601353862</v>
      </c>
      <c r="D54" s="18">
        <v>34921.93432238123</v>
      </c>
      <c r="E54" s="18">
        <v>32420.36432887057</v>
      </c>
      <c r="F54" s="18">
        <v>30413.391206776836</v>
      </c>
      <c r="G54" s="18">
        <v>170418.86526748762</v>
      </c>
      <c r="H54" s="42"/>
    </row>
    <row r="55" spans="1:2" s="40" customFormat="1" ht="15" customHeight="1">
      <c r="A55" s="48" t="s">
        <v>3</v>
      </c>
      <c r="B55" s="42"/>
    </row>
    <row r="56" s="40" customFormat="1" ht="15" customHeight="1">
      <c r="A56" s="54" t="s">
        <v>6</v>
      </c>
    </row>
    <row r="57" s="40" customFormat="1" ht="15" customHeight="1"/>
  </sheetData>
  <sheetProtection/>
  <mergeCells count="7">
    <mergeCell ref="A2:E2"/>
    <mergeCell ref="B24:F24"/>
    <mergeCell ref="B42:F42"/>
    <mergeCell ref="A41:G41"/>
    <mergeCell ref="A23:G23"/>
    <mergeCell ref="A6:G6"/>
    <mergeCell ref="B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buffiere</dc:creator>
  <cp:keywords/>
  <dc:description/>
  <cp:lastModifiedBy>Claire Aluze</cp:lastModifiedBy>
  <cp:lastPrinted>2014-04-15T05:32:34Z</cp:lastPrinted>
  <dcterms:created xsi:type="dcterms:W3CDTF">2009-06-22T22:22:28Z</dcterms:created>
  <dcterms:modified xsi:type="dcterms:W3CDTF">2022-02-17T05:06:10Z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