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5685" windowWidth="28830" windowHeight="6240" activeTab="0"/>
  </bookViews>
  <sheets>
    <sheet name="Sommaire" sheetId="1" r:id="rId1"/>
    <sheet name="par commune" sheetId="2" r:id="rId2"/>
    <sheet name="evolution" sheetId="3" r:id="rId3"/>
    <sheet name="GN quartier" sheetId="4" r:id="rId4"/>
    <sheet name="GN gpe age" sheetId="5" r:id="rId5"/>
    <sheet name="2019" sheetId="6" r:id="rId6"/>
    <sheet name="2014" sheetId="7" r:id="rId7"/>
    <sheet name="2009" sheetId="8" r:id="rId8"/>
  </sheets>
  <definedNames/>
  <calcPr fullCalcOnLoad="1"/>
</workbook>
</file>

<file path=xl/sharedStrings.xml><?xml version="1.0" encoding="utf-8"?>
<sst xmlns="http://schemas.openxmlformats.org/spreadsheetml/2006/main" count="762" uniqueCount="257">
  <si>
    <t>Total</t>
  </si>
  <si>
    <t>Individus</t>
  </si>
  <si>
    <t>Non-natifs</t>
  </si>
  <si>
    <t>Natifs de Nouvelle-Calédonie</t>
  </si>
  <si>
    <t>5 à 9 ans</t>
  </si>
  <si>
    <t>10 à 14 ans</t>
  </si>
  <si>
    <t>15 à 19 ans</t>
  </si>
  <si>
    <t>20 à 24 ans</t>
  </si>
  <si>
    <t>25 à 29 ans</t>
  </si>
  <si>
    <t>30 à 34 ans</t>
  </si>
  <si>
    <t>35 à 44 ans</t>
  </si>
  <si>
    <t>45 à 59 ans</t>
  </si>
  <si>
    <t xml:space="preserve">60 à 74 ans </t>
  </si>
  <si>
    <t>75 ans et +</t>
  </si>
  <si>
    <t>Par tranche d'âge</t>
  </si>
  <si>
    <t>Par situation d'activité (15 ans et +)</t>
  </si>
  <si>
    <t>Actif occupé</t>
  </si>
  <si>
    <t>Chômeur</t>
  </si>
  <si>
    <t>Elève ou étudiant</t>
  </si>
  <si>
    <t>Retraité, retiré des affaires</t>
  </si>
  <si>
    <t>Personne au foyer</t>
  </si>
  <si>
    <t>Autre inactif</t>
  </si>
  <si>
    <t xml:space="preserve">Total </t>
  </si>
  <si>
    <t>études en cours</t>
  </si>
  <si>
    <t>Aucun</t>
  </si>
  <si>
    <t>CEP ou CFG</t>
  </si>
  <si>
    <t>BEPC, brevet élémentaire ou des collèges</t>
  </si>
  <si>
    <t>CAP, BEP</t>
  </si>
  <si>
    <t>Bac général, brevet supérieur</t>
  </si>
  <si>
    <t>Par diplôme le plus élevé (15 ans et +)</t>
  </si>
  <si>
    <t xml:space="preserve">Bac technologique ou professionnel </t>
  </si>
  <si>
    <t>1er cycle, DUT, BTS</t>
  </si>
  <si>
    <t>2ème-3ème cycle, grande école</t>
  </si>
  <si>
    <t>Par statut professionnel (15 ans et +)</t>
  </si>
  <si>
    <t>Agriculteur, éleveur, pêcheur</t>
  </si>
  <si>
    <t>Membre d'une profession libérale</t>
  </si>
  <si>
    <t>Artisan, commerçant, industriel, travailleur indépendant</t>
  </si>
  <si>
    <t>Stagiaire rémunéré, apprenti sous contrat</t>
  </si>
  <si>
    <t>Salarié du secteur privé à durée déterminée</t>
  </si>
  <si>
    <t>Salarié du secteur privé à durée indéterminée</t>
  </si>
  <si>
    <t>Salarié du secteur public à durée déterminée</t>
  </si>
  <si>
    <t>Salarié du secteur public à durée indéterminée</t>
  </si>
  <si>
    <t>Caractéristiques du flux migratoire entrant en 2009</t>
  </si>
  <si>
    <t>Résidents en Nouvelle-Calédonie en 2009, qui résidaient hors Nouvelle-Calédonie au recensement précédent (2004)</t>
  </si>
  <si>
    <t>Données 2009</t>
  </si>
  <si>
    <t>%</t>
  </si>
  <si>
    <t>RESIDENCE EN 2009</t>
  </si>
  <si>
    <t>Bélep</t>
  </si>
  <si>
    <t>Bouloupari</t>
  </si>
  <si>
    <t>Bourail</t>
  </si>
  <si>
    <t>Canala</t>
  </si>
  <si>
    <t>Dumbéa</t>
  </si>
  <si>
    <t>Farino</t>
  </si>
  <si>
    <t>Hienghène</t>
  </si>
  <si>
    <t>Houaïlou</t>
  </si>
  <si>
    <t>Ile des Pins</t>
  </si>
  <si>
    <t>Kaala-Gomen</t>
  </si>
  <si>
    <t>Koné</t>
  </si>
  <si>
    <t>Kouaoua</t>
  </si>
  <si>
    <t>Koumac</t>
  </si>
  <si>
    <t>La Foa</t>
  </si>
  <si>
    <t>Lifou</t>
  </si>
  <si>
    <t>Maré</t>
  </si>
  <si>
    <t>Moindou</t>
  </si>
  <si>
    <t>Mont-Dore</t>
  </si>
  <si>
    <t>Nouméa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</si>
  <si>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</si>
  <si>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</si>
  <si>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</si>
  <si>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</si>
  <si>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</si>
  <si>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</si>
  <si>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</si>
  <si>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</si>
  <si>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</si>
  <si>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</si>
  <si>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</si>
  <si>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</si>
  <si>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</si>
  <si>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</si>
  <si>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Province Iles Loyauté</t>
  </si>
  <si>
    <t>Extrême Nord</t>
  </si>
  <si>
    <t>Nord-Ouest</t>
  </si>
  <si>
    <t>Nord-Est océanien</t>
  </si>
  <si>
    <t>Nord-Est minier</t>
  </si>
  <si>
    <t>Province Nord</t>
  </si>
  <si>
    <t>Grand Nouméa</t>
  </si>
  <si>
    <t>Sud-Ouest</t>
  </si>
  <si>
    <t>Sud-Est</t>
  </si>
  <si>
    <t>Province Sud</t>
  </si>
  <si>
    <t>Nouvelle-Calédonie</t>
  </si>
  <si>
    <t>Unité : nombre</t>
  </si>
  <si>
    <t>*née avant le recensement précédent</t>
  </si>
  <si>
    <t>Province Iles Loyauté : Lifou, Maré, Ouvéa</t>
  </si>
  <si>
    <t>Extrême Nord : Bélep, Kaala-Gomen,Koumac, Ouégoa,Pouébo, Poum</t>
  </si>
  <si>
    <t>Nord-Ouest : Koné, Pouembout, Poya, Voh</t>
  </si>
  <si>
    <t>Nord-Est océanien : Hienghène, Poindimié, Ponérihouen, Touho</t>
  </si>
  <si>
    <t>Nord-Est minier : Canala, Houaïlou, Kouaoua</t>
  </si>
  <si>
    <t>Grand Nouméa : Dumbéa, Mont-Dore, Nouméa, Païta</t>
  </si>
  <si>
    <t>Sud-Ouest : Boulouparis, Bourail, Farino, La Foa, Moindou, Sarraméa</t>
  </si>
  <si>
    <t>Sud-Est : Ile des Pins, Thio, Yaté</t>
  </si>
  <si>
    <t>Métropole, Dom, Com</t>
  </si>
  <si>
    <t xml:space="preserve">Etranger </t>
  </si>
  <si>
    <t xml:space="preserve">Total Flux externe entrant </t>
  </si>
  <si>
    <t>Population Totale</t>
  </si>
  <si>
    <t>Population* par commune de résidence en 2009, selon le lieu de résidence 
au recensement précédent (2004)</t>
  </si>
  <si>
    <t>Résidence en 2004</t>
  </si>
  <si>
    <t xml:space="preserve">Nouvelle-Calédonie </t>
  </si>
  <si>
    <t>Nord Ouest</t>
  </si>
  <si>
    <t>Sud rural</t>
  </si>
  <si>
    <t>Iles Loyauté</t>
  </si>
  <si>
    <t xml:space="preserve">Nord Est </t>
  </si>
  <si>
    <t>Résidence en 2009</t>
  </si>
  <si>
    <t>Résidence en 1996</t>
  </si>
  <si>
    <t>Résidence en 1989</t>
  </si>
  <si>
    <t>Flux migratoire externe entrant par régions de Nouvelle-Calédonie et par période</t>
  </si>
  <si>
    <t>Entre 2004 et 2009</t>
  </si>
  <si>
    <t>Entre 1996 et 2004</t>
  </si>
  <si>
    <t>Entre 1989 et 1996</t>
  </si>
  <si>
    <t xml:space="preserve">Unité : nombre de personnes </t>
  </si>
  <si>
    <r>
      <rPr>
        <i/>
        <u val="single"/>
        <sz val="10"/>
        <rFont val="Calibri"/>
        <family val="2"/>
      </rPr>
      <t>NB</t>
    </r>
    <r>
      <rPr>
        <i/>
        <sz val="10"/>
        <rFont val="Calibri"/>
        <family val="2"/>
      </rPr>
      <t xml:space="preserve"> : Il s'agit du nombre de personnes nées avant le recensement précédent, recensées en Nouvelle-Calédonie au moment du recensement R qui ne résidaient pas en Nouvelle-Calédonie au recensement précédent. Ces personnes peuvent être natives du territoire et y revenir, ou non natives. 
</t>
    </r>
    <r>
      <rPr>
        <i/>
        <u val="single"/>
        <sz val="10"/>
        <rFont val="Calibri"/>
        <family val="2"/>
      </rPr>
      <t>Attention</t>
    </r>
    <r>
      <rPr>
        <i/>
        <sz val="10"/>
        <rFont val="Calibri"/>
        <family val="2"/>
      </rPr>
      <t xml:space="preserve"> : la source recensement de la population ne renseigne pas sur le nombre de personnes qui étaient présentes en Nouvelle Calédonie au recensement R-1 et qui n'y sont plus au recensment R (flux migratoire sortant). </t>
    </r>
  </si>
  <si>
    <t xml:space="preserve">Flux migratoires externes entrants par communes </t>
  </si>
  <si>
    <t>Population* par commune de résidence en 2014, selon le lieu de résidence 
au recensement précédent (2009)</t>
  </si>
  <si>
    <t>Données 2014</t>
  </si>
  <si>
    <t>Nord-Est</t>
  </si>
  <si>
    <t>Sud-rural</t>
  </si>
  <si>
    <t>Résidence en 2014</t>
  </si>
  <si>
    <t>Entre 2009 et 2014</t>
  </si>
  <si>
    <t>RESIDENCE EN 2014</t>
  </si>
  <si>
    <t>Flux migratoires externes entrants par quartier du Grand Nouméa</t>
  </si>
  <si>
    <t>Population* par quartier du Grand Nouméa en 2014, selon le lieu de résidence 
au recensement précédent (2009)</t>
  </si>
  <si>
    <t>Val Plaisance</t>
  </si>
  <si>
    <t>Anse-Vata</t>
  </si>
  <si>
    <t>Baie des Citrons</t>
  </si>
  <si>
    <t>N'Géa</t>
  </si>
  <si>
    <t xml:space="preserve">Motor pool </t>
  </si>
  <si>
    <t>Receiving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</si>
  <si>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</si>
  <si>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</si>
  <si>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</si>
  <si>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</si>
  <si>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</si>
  <si>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</si>
  <si>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</si>
  <si>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</si>
  <si>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</si>
  <si>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</si>
  <si>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</si>
  <si>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Vallée du génie</t>
  </si>
  <si>
    <t>Centre ville</t>
  </si>
  <si>
    <t>Vallée du tir</t>
  </si>
  <si>
    <t>Doniambo</t>
  </si>
  <si>
    <t>Nouville</t>
  </si>
  <si>
    <t>Montagne coupée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</si>
  <si>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</si>
  <si>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</si>
  <si>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</si>
  <si>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</si>
  <si>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</si>
  <si>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</si>
  <si>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</si>
  <si>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</si>
  <si>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</si>
  <si>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</si>
  <si>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</si>
  <si>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Tindu</t>
  </si>
  <si>
    <t>Numbo-Koumourou</t>
  </si>
  <si>
    <t>NOUMEA</t>
  </si>
  <si>
    <t>Cœur de Ville</t>
  </si>
  <si>
    <t>Koutio</t>
  </si>
  <si>
    <t>Auteuil</t>
  </si>
  <si>
    <t>Dumbéa sur mer</t>
  </si>
  <si>
    <t>Plaine Adam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</si>
  <si>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</si>
  <si>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</si>
  <si>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</si>
  <si>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</si>
  <si>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</si>
  <si>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</si>
  <si>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</si>
  <si>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</si>
  <si>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</si>
  <si>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</si>
  <si>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</si>
  <si>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</si>
  <si>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</si>
  <si>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</si>
  <si>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</si>
  <si>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</si>
  <si>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</si>
  <si>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</si>
  <si>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</si>
  <si>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</si>
  <si>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</si>
  <si>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</si>
  <si>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</si>
  <si>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</si>
  <si>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</si>
  <si>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</si>
  <si>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</si>
  <si>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</si>
  <si>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</si>
  <si>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&gt; 9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</si>
  <si>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</si>
  <si>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</si>
  <si>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</si>
  <si>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</si>
  <si>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</si>
  <si>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</si>
  <si>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</si>
  <si>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</si>
  <si>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</si>
  <si>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</si>
  <si>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TOTAL</t>
  </si>
  <si>
    <t>MONT-DORE</t>
  </si>
  <si>
    <t xml:space="preserve">Migrations externes entre deux recensements </t>
  </si>
  <si>
    <t>Flux migratoires externes entrants par tranche d'âge et par commune du Grand Nouméa</t>
  </si>
  <si>
    <t>par commune</t>
  </si>
  <si>
    <t>evolution</t>
  </si>
  <si>
    <t>GN quartier</t>
  </si>
  <si>
    <t>GN gpe age</t>
  </si>
  <si>
    <t>Caractéristiques du flux migratoire entrant en 2014</t>
  </si>
  <si>
    <t>Résidents en Nouvelle-Calédonie en 2014, qui résidaient hors Nouvelle-Calédonie au recensement précédent (2009)</t>
  </si>
  <si>
    <t>Unités : nombre, %</t>
  </si>
  <si>
    <t>Population* par commune de résidence en 2019, selon le lieu de résidence 
au recensement précédent (2014)</t>
  </si>
  <si>
    <t>Données 2019</t>
  </si>
  <si>
    <t>RESIDENCE EN 2019</t>
  </si>
  <si>
    <t>Entre 2014 et 2019</t>
  </si>
  <si>
    <t>Résidence en 2019</t>
  </si>
  <si>
    <t>Population* par quartier du Grand Nouméa en 2019, selon le lieu de résidence au recensement précédent (2014)</t>
  </si>
  <si>
    <t>Motor pool, Receiving</t>
  </si>
  <si>
    <t>Vallée du génie, Centre ville</t>
  </si>
  <si>
    <t>Vallée du tir, Doniambo, Montagne coupée</t>
  </si>
  <si>
    <t>Numbo-Koumourou, Tindu</t>
  </si>
  <si>
    <t>en 2014, selon le lieu de résidence au recensement précédent (2009)</t>
  </si>
  <si>
    <t xml:space="preserve">Population* par commune du Grand Nouméa et par âge </t>
  </si>
  <si>
    <t>en 2019, selon le lieu de résidence au recensement précédent (2014)</t>
  </si>
  <si>
    <t xml:space="preserve">85 ans et + </t>
  </si>
  <si>
    <t>Mise à jour le : 03/05/2021</t>
  </si>
  <si>
    <t>Caractéristiques du flux migratoire entrant en 2019</t>
  </si>
  <si>
    <t>Résidents en Nouvelle-Calédonie en 2019, qui résidaient hors Nouvelle-Calédonie au recensement précédent (2014)</t>
  </si>
  <si>
    <t>Travailleur indépendant</t>
  </si>
  <si>
    <t>Stagiaires rémunérés, apprentis sous contrat</t>
  </si>
  <si>
    <t>Agriculteurs, éleveurs, pêcheurs</t>
  </si>
  <si>
    <t>Artisans, commerçants, industriels, travailleurs indépendants</t>
  </si>
  <si>
    <t>Membres d'une profession libérale</t>
  </si>
  <si>
    <t>Salariés du secteur privé à durée déterminée</t>
  </si>
  <si>
    <t>Salariés du secteur public à durée déterminée</t>
  </si>
  <si>
    <t>Salariés du secteur public à durée indéterminée</t>
  </si>
  <si>
    <t>Salariés du secteur privé à durée indéterminée</t>
  </si>
  <si>
    <t>Données mises à jour le : 03/05/2021</t>
  </si>
  <si>
    <t>Source : Insee-Isee - Recensement de la population Nouvelle-Calédonie 2019</t>
  </si>
  <si>
    <t>Source : Insee-Isee - Recensement de la population Nouvelle-Calédonie 2014</t>
  </si>
  <si>
    <t>Source : Insee-Isee - Recensement de la population Nouvelle-Calédonie 2009</t>
  </si>
  <si>
    <t>Source : Insee-Isee - Recensements de la population Nouvelle-Calédonie 2009, 2014 et 2019</t>
  </si>
  <si>
    <t>Source : Insee-Isee - Recensements de la population Nouvelle-Calédonie 1989 à 2019</t>
  </si>
  <si>
    <t>Source : Insee - Isee - Recensements de la population 1989 à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</si>
</sst>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#\ \ 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_-* #,##0&quot; F&quot;_-;\-* #,##0&quot; F&quot;_-;_-* &quot;-&quot;&quot; F&quot;_-;_-@_-"/>
    <numFmt numFmtId="173" formatCode="_-* #,##0_ _F_-;\-* #,##0_ _F_-;_-* &quot;-&quot;_ _F_-;_-@_-"/>
    <numFmt numFmtId="174" formatCode="_-* #,##0.00&quot; F&quot;_-;\-* #,##0.00&quot; F&quot;_-;_-* &quot;-&quot;??&quot; F&quot;_-;_-@_-"/>
    <numFmt numFmtId="175" formatCode="_-* #,##0.00_ _F_-;\-* #,##0.00_ _F_-;_-* &quot;-&quot;??_ _F_-;_-@_-"/>
    <numFmt numFmtId="176" formatCode="#,##0\ [$€];[Red]\-#,##0\ [$€]"/>
    <numFmt numFmtId="177" formatCode="_-* #,##0.00[$€]_-;\-* #,##0.00[$€]_-;_-* &quot;-&quot;??[$€]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sz val="10"/>
      <name val="MS Sans Serif"/>
      <family val="2"/>
    </font>
    <font>
      <i/>
      <sz val="10"/>
      <name val="Calibri"/>
      <family val="2"/>
    </font>
    <font>
      <i/>
      <u val="single"/>
      <sz val="10"/>
      <name val="Calibri"/>
      <family val="2"/>
    </font>
    <font>
      <sz val="10"/>
      <name val="Verdana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23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i/>
      <sz val="13"/>
      <color indexed="23"/>
      <name val="Calibri"/>
      <family val="2"/>
    </font>
    <font>
      <sz val="13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i/>
      <sz val="10"/>
      <color indexed="8"/>
      <name val="Calibri"/>
      <family val="2"/>
    </font>
    <font>
      <b/>
      <sz val="13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0"/>
      <color theme="0" tint="-0.4999699890613556"/>
      <name val="Calibri"/>
      <family val="2"/>
    </font>
    <font>
      <b/>
      <i/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3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b/>
      <i/>
      <sz val="10"/>
      <color theme="1"/>
      <name val="Calibri"/>
      <family val="2"/>
    </font>
    <font>
      <b/>
      <sz val="13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2" fillId="25" borderId="0" applyNumberFormat="0" applyBorder="0" applyAlignment="0" applyProtection="0"/>
    <xf numFmtId="0" fontId="52" fillId="26" borderId="0" applyNumberFormat="0" applyBorder="0" applyAlignment="0" applyProtection="0"/>
    <xf numFmtId="0" fontId="2" fillId="17" borderId="0" applyNumberFormat="0" applyBorder="0" applyAlignment="0" applyProtection="0"/>
    <xf numFmtId="0" fontId="52" fillId="27" borderId="0" applyNumberFormat="0" applyBorder="0" applyAlignment="0" applyProtection="0"/>
    <xf numFmtId="0" fontId="2" fillId="19" borderId="0" applyNumberFormat="0" applyBorder="0" applyAlignment="0" applyProtection="0"/>
    <xf numFmtId="0" fontId="52" fillId="28" borderId="0" applyNumberFormat="0" applyBorder="0" applyAlignment="0" applyProtection="0"/>
    <xf numFmtId="0" fontId="2" fillId="29" borderId="0" applyNumberFormat="0" applyBorder="0" applyAlignment="0" applyProtection="0"/>
    <xf numFmtId="0" fontId="52" fillId="30" borderId="0" applyNumberFormat="0" applyBorder="0" applyAlignment="0" applyProtection="0"/>
    <xf numFmtId="0" fontId="2" fillId="31" borderId="0" applyNumberFormat="0" applyBorder="0" applyAlignment="0" applyProtection="0"/>
    <xf numFmtId="0" fontId="52" fillId="32" borderId="0" applyNumberFormat="0" applyBorder="0" applyAlignment="0" applyProtection="0"/>
    <xf numFmtId="0" fontId="2" fillId="33" borderId="0" applyNumberFormat="0" applyBorder="0" applyAlignment="0" applyProtection="0"/>
    <xf numFmtId="0" fontId="52" fillId="34" borderId="0" applyNumberFormat="0" applyBorder="0" applyAlignment="0" applyProtection="0"/>
    <xf numFmtId="0" fontId="2" fillId="35" borderId="0" applyNumberFormat="0" applyBorder="0" applyAlignment="0" applyProtection="0"/>
    <xf numFmtId="0" fontId="52" fillId="36" borderId="0" applyNumberFormat="0" applyBorder="0" applyAlignment="0" applyProtection="0"/>
    <xf numFmtId="0" fontId="2" fillId="37" borderId="0" applyNumberFormat="0" applyBorder="0" applyAlignment="0" applyProtection="0"/>
    <xf numFmtId="0" fontId="52" fillId="38" borderId="0" applyNumberFormat="0" applyBorder="0" applyAlignment="0" applyProtection="0"/>
    <xf numFmtId="0" fontId="2" fillId="39" borderId="0" applyNumberFormat="0" applyBorder="0" applyAlignment="0" applyProtection="0"/>
    <xf numFmtId="0" fontId="52" fillId="40" borderId="0" applyNumberFormat="0" applyBorder="0" applyAlignment="0" applyProtection="0"/>
    <xf numFmtId="0" fontId="2" fillId="29" borderId="0" applyNumberFormat="0" applyBorder="0" applyAlignment="0" applyProtection="0"/>
    <xf numFmtId="0" fontId="52" fillId="41" borderId="0" applyNumberFormat="0" applyBorder="0" applyAlignment="0" applyProtection="0"/>
    <xf numFmtId="0" fontId="2" fillId="31" borderId="0" applyNumberFormat="0" applyBorder="0" applyAlignment="0" applyProtection="0"/>
    <xf numFmtId="0" fontId="52" fillId="42" borderId="0" applyNumberFormat="0" applyBorder="0" applyAlignment="0" applyProtection="0"/>
    <xf numFmtId="0" fontId="2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44" borderId="1" applyNumberFormat="0" applyAlignment="0" applyProtection="0"/>
    <xf numFmtId="0" fontId="4" fillId="45" borderId="2" applyNumberFormat="0" applyAlignment="0" applyProtection="0"/>
    <xf numFmtId="0" fontId="55" fillId="0" borderId="3" applyNumberFormat="0" applyFill="0" applyAlignment="0" applyProtection="0"/>
    <xf numFmtId="0" fontId="5" fillId="0" borderId="4" applyNumberFormat="0" applyFill="0" applyAlignment="0" applyProtection="0"/>
    <xf numFmtId="0" fontId="0" fillId="46" borderId="5" applyNumberFormat="0" applyFont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0" fillId="46" borderId="5" applyNumberFormat="0" applyFont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0" fillId="46" borderId="5" applyNumberFormat="0" applyFont="0" applyAlignment="0" applyProtection="0"/>
    <xf numFmtId="0" fontId="56" fillId="48" borderId="1" applyNumberFormat="0" applyAlignment="0" applyProtection="0"/>
    <xf numFmtId="0" fontId="6" fillId="13" borderId="2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57" fillId="49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0" borderId="0" applyNumberFormat="0" applyBorder="0" applyAlignment="0" applyProtection="0"/>
    <xf numFmtId="0" fontId="8" fillId="51" borderId="0" applyNumberFormat="0" applyBorder="0" applyAlignment="0" applyProtection="0"/>
    <xf numFmtId="0" fontId="60" fillId="0" borderId="0">
      <alignment vertical="center"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52" borderId="0" applyNumberFormat="0" applyBorder="0" applyAlignment="0" applyProtection="0"/>
    <xf numFmtId="0" fontId="9" fillId="7" borderId="0" applyNumberFormat="0" applyBorder="0" applyAlignment="0" applyProtection="0"/>
    <xf numFmtId="0" fontId="62" fillId="44" borderId="7" applyNumberFormat="0" applyAlignment="0" applyProtection="0"/>
    <xf numFmtId="0" fontId="10" fillId="45" borderId="8" applyNumberFormat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3" fillId="0" borderId="10" applyNumberFormat="0" applyFill="0" applyAlignment="0" applyProtection="0"/>
    <xf numFmtId="0" fontId="66" fillId="0" borderId="11" applyNumberFormat="0" applyFill="0" applyAlignment="0" applyProtection="0"/>
    <xf numFmtId="0" fontId="14" fillId="0" borderId="12" applyNumberFormat="0" applyFill="0" applyAlignment="0" applyProtection="0"/>
    <xf numFmtId="0" fontId="67" fillId="0" borderId="13" applyNumberFormat="0" applyFill="0" applyAlignment="0" applyProtection="0"/>
    <xf numFmtId="0" fontId="15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16" fillId="0" borderId="16" applyNumberFormat="0" applyFill="0" applyAlignment="0" applyProtection="0"/>
    <xf numFmtId="0" fontId="69" fillId="53" borderId="17" applyNumberFormat="0" applyAlignment="0" applyProtection="0"/>
    <xf numFmtId="0" fontId="17" fillId="54" borderId="18" applyNumberFormat="0" applyAlignment="0" applyProtection="0"/>
  </cellStyleXfs>
  <cellXfs count="146">
    <xf numFmtId="0" fontId="0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164" fontId="7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164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/>
    </xf>
    <xf numFmtId="0" fontId="68" fillId="55" borderId="0" xfId="0" applyFont="1" applyFill="1" applyAlignment="1">
      <alignment/>
    </xf>
    <xf numFmtId="0" fontId="73" fillId="2" borderId="0" xfId="0" applyFont="1" applyFill="1" applyAlignment="1">
      <alignment/>
    </xf>
    <xf numFmtId="0" fontId="73" fillId="0" borderId="0" xfId="0" applyFont="1" applyAlignment="1">
      <alignment/>
    </xf>
    <xf numFmtId="0" fontId="74" fillId="2" borderId="0" xfId="0" applyFont="1" applyFill="1" applyBorder="1" applyAlignment="1">
      <alignment horizontal="center"/>
    </xf>
    <xf numFmtId="164" fontId="73" fillId="2" borderId="0" xfId="0" applyNumberFormat="1" applyFont="1" applyFill="1" applyBorder="1" applyAlignment="1">
      <alignment vertical="center"/>
    </xf>
    <xf numFmtId="9" fontId="30" fillId="0" borderId="0" xfId="110" applyFont="1" applyFill="1" applyBorder="1" applyAlignment="1">
      <alignment vertical="center"/>
    </xf>
    <xf numFmtId="0" fontId="33" fillId="55" borderId="0" xfId="0" applyFont="1" applyFill="1" applyAlignment="1">
      <alignment/>
    </xf>
    <xf numFmtId="9" fontId="73" fillId="2" borderId="0" xfId="110" applyFont="1" applyFill="1" applyBorder="1" applyAlignment="1">
      <alignment vertical="center"/>
    </xf>
    <xf numFmtId="164" fontId="33" fillId="55" borderId="0" xfId="0" applyNumberFormat="1" applyFont="1" applyFill="1" applyBorder="1" applyAlignment="1">
      <alignment/>
    </xf>
    <xf numFmtId="9" fontId="33" fillId="55" borderId="0" xfId="110" applyFont="1" applyFill="1" applyBorder="1" applyAlignment="1">
      <alignment vertical="center"/>
    </xf>
    <xf numFmtId="164" fontId="33" fillId="55" borderId="0" xfId="0" applyNumberFormat="1" applyFont="1" applyFill="1" applyBorder="1" applyAlignment="1">
      <alignment vertical="center"/>
    </xf>
    <xf numFmtId="0" fontId="75" fillId="0" borderId="19" xfId="0" applyFont="1" applyBorder="1" applyAlignment="1">
      <alignment/>
    </xf>
    <xf numFmtId="0" fontId="0" fillId="0" borderId="20" xfId="0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76" fillId="0" borderId="0" xfId="0" applyFont="1" applyAlignment="1">
      <alignment textRotation="66"/>
    </xf>
    <xf numFmtId="3" fontId="30" fillId="0" borderId="0" xfId="106" applyNumberFormat="1" applyFont="1" applyBorder="1" applyAlignment="1">
      <alignment horizontal="right"/>
      <protection/>
    </xf>
    <xf numFmtId="0" fontId="33" fillId="55" borderId="0" xfId="0" applyFont="1" applyFill="1" applyBorder="1" applyAlignment="1">
      <alignment vertical="center" wrapText="1"/>
    </xf>
    <xf numFmtId="3" fontId="33" fillId="55" borderId="0" xfId="106" applyNumberFormat="1" applyFont="1" applyFill="1" applyBorder="1" applyAlignment="1">
      <alignment horizontal="right"/>
      <protection/>
    </xf>
    <xf numFmtId="0" fontId="30" fillId="0" borderId="0" xfId="0" applyFont="1" applyFill="1" applyBorder="1" applyAlignment="1">
      <alignment vertical="center"/>
    </xf>
    <xf numFmtId="3" fontId="33" fillId="0" borderId="0" xfId="106" applyNumberFormat="1" applyFont="1" applyBorder="1" applyAlignment="1">
      <alignment horizontal="right"/>
      <protection/>
    </xf>
    <xf numFmtId="0" fontId="77" fillId="2" borderId="21" xfId="0" applyFont="1" applyFill="1" applyBorder="1" applyAlignment="1">
      <alignment vertical="center"/>
    </xf>
    <xf numFmtId="3" fontId="77" fillId="2" borderId="21" xfId="106" applyNumberFormat="1" applyFont="1" applyFill="1" applyBorder="1" applyAlignment="1">
      <alignment horizontal="right"/>
      <protection/>
    </xf>
    <xf numFmtId="0" fontId="78" fillId="0" borderId="0" xfId="0" applyFont="1" applyAlignment="1">
      <alignment/>
    </xf>
    <xf numFmtId="3" fontId="36" fillId="0" borderId="0" xfId="0" applyNumberFormat="1" applyFont="1" applyAlignment="1">
      <alignment horizontal="center"/>
    </xf>
    <xf numFmtId="0" fontId="4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3" fontId="36" fillId="0" borderId="0" xfId="0" applyNumberFormat="1" applyFont="1" applyAlignment="1">
      <alignment/>
    </xf>
    <xf numFmtId="3" fontId="30" fillId="0" borderId="0" xfId="106" applyNumberFormat="1" applyFont="1" applyBorder="1">
      <alignment/>
      <protection/>
    </xf>
    <xf numFmtId="3" fontId="33" fillId="2" borderId="0" xfId="106" applyNumberFormat="1" applyFont="1" applyFill="1" applyBorder="1" applyAlignment="1">
      <alignment horizontal="right"/>
      <protection/>
    </xf>
    <xf numFmtId="0" fontId="79" fillId="2" borderId="22" xfId="0" applyFont="1" applyFill="1" applyBorder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23" xfId="0" applyNumberFormat="1" applyFont="1" applyBorder="1" applyAlignment="1">
      <alignment/>
    </xf>
    <xf numFmtId="3" fontId="33" fillId="55" borderId="23" xfId="106" applyNumberFormat="1" applyFont="1" applyFill="1" applyBorder="1" applyAlignment="1">
      <alignment horizontal="right"/>
      <protection/>
    </xf>
    <xf numFmtId="3" fontId="30" fillId="0" borderId="23" xfId="106" applyNumberFormat="1" applyFont="1" applyBorder="1" applyAlignment="1">
      <alignment horizontal="right"/>
      <protection/>
    </xf>
    <xf numFmtId="3" fontId="77" fillId="2" borderId="24" xfId="106" applyNumberFormat="1" applyFont="1" applyFill="1" applyBorder="1" applyAlignment="1">
      <alignment horizontal="right"/>
      <protection/>
    </xf>
    <xf numFmtId="0" fontId="76" fillId="2" borderId="0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0" fontId="80" fillId="2" borderId="22" xfId="0" applyFont="1" applyFill="1" applyBorder="1" applyAlignment="1">
      <alignment/>
    </xf>
    <xf numFmtId="1" fontId="30" fillId="0" borderId="0" xfId="106" applyNumberFormat="1" applyFont="1" applyBorder="1" applyAlignment="1">
      <alignment vertical="center"/>
      <protection/>
    </xf>
    <xf numFmtId="0" fontId="30" fillId="0" borderId="0" xfId="106" applyFont="1" applyBorder="1" applyAlignment="1">
      <alignment horizontal="center" vertical="center" wrapText="1"/>
      <protection/>
    </xf>
    <xf numFmtId="1" fontId="30" fillId="0" borderId="0" xfId="106" applyNumberFormat="1" applyFont="1" applyBorder="1" applyAlignment="1">
      <alignment horizontal="center" vertical="center" wrapText="1"/>
      <protection/>
    </xf>
    <xf numFmtId="3" fontId="30" fillId="0" borderId="0" xfId="106" applyNumberFormat="1" applyFont="1" applyBorder="1" applyAlignment="1">
      <alignment vertical="center"/>
      <protection/>
    </xf>
    <xf numFmtId="3" fontId="30" fillId="0" borderId="0" xfId="106" applyNumberFormat="1" applyFont="1" applyBorder="1" applyAlignment="1">
      <alignment horizontal="right" vertical="center"/>
      <protection/>
    </xf>
    <xf numFmtId="1" fontId="33" fillId="0" borderId="0" xfId="106" applyNumberFormat="1" applyFont="1" applyBorder="1" applyAlignment="1">
      <alignment vertical="center"/>
      <protection/>
    </xf>
    <xf numFmtId="3" fontId="30" fillId="0" borderId="0" xfId="106" applyNumberFormat="1" applyFont="1" applyFill="1" applyBorder="1" applyAlignment="1">
      <alignment vertical="center"/>
      <protection/>
    </xf>
    <xf numFmtId="0" fontId="30" fillId="0" borderId="0" xfId="106" applyFont="1" applyBorder="1" applyAlignment="1">
      <alignment vertical="center" wrapText="1"/>
      <protection/>
    </xf>
    <xf numFmtId="0" fontId="44" fillId="0" borderId="19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0" xfId="0" applyFont="1" applyBorder="1" applyAlignment="1">
      <alignment/>
    </xf>
    <xf numFmtId="0" fontId="45" fillId="2" borderId="0" xfId="0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30" fillId="0" borderId="26" xfId="106" applyFont="1" applyBorder="1">
      <alignment/>
      <protection/>
    </xf>
    <xf numFmtId="1" fontId="30" fillId="0" borderId="26" xfId="106" applyNumberFormat="1" applyFont="1" applyBorder="1">
      <alignment/>
      <protection/>
    </xf>
    <xf numFmtId="1" fontId="46" fillId="2" borderId="27" xfId="106" applyNumberFormat="1" applyFont="1" applyFill="1" applyBorder="1">
      <alignment/>
      <protection/>
    </xf>
    <xf numFmtId="3" fontId="46" fillId="2" borderId="21" xfId="106" applyNumberFormat="1" applyFont="1" applyFill="1" applyBorder="1">
      <alignment/>
      <protection/>
    </xf>
    <xf numFmtId="3" fontId="46" fillId="2" borderId="21" xfId="0" applyNumberFormat="1" applyFont="1" applyFill="1" applyBorder="1" applyAlignment="1">
      <alignment/>
    </xf>
    <xf numFmtId="0" fontId="46" fillId="2" borderId="21" xfId="0" applyFont="1" applyFill="1" applyBorder="1" applyAlignment="1">
      <alignment/>
    </xf>
    <xf numFmtId="3" fontId="46" fillId="2" borderId="24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76" fillId="2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0" fillId="0" borderId="0" xfId="101" applyFont="1" applyBorder="1" applyAlignment="1">
      <alignment vertical="center" wrapText="1"/>
      <protection/>
    </xf>
    <xf numFmtId="0" fontId="33" fillId="55" borderId="0" xfId="101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33" fillId="55" borderId="0" xfId="101" applyNumberFormat="1" applyFont="1" applyFill="1" applyBorder="1" applyAlignment="1">
      <alignment vertical="center" wrapText="1"/>
      <protection/>
    </xf>
    <xf numFmtId="0" fontId="79" fillId="2" borderId="0" xfId="0" applyFont="1" applyFill="1" applyBorder="1" applyAlignment="1">
      <alignment/>
    </xf>
    <xf numFmtId="0" fontId="77" fillId="2" borderId="21" xfId="109" applyFont="1" applyFill="1" applyBorder="1" applyAlignment="1">
      <alignment vertical="center" wrapText="1"/>
      <protection/>
    </xf>
    <xf numFmtId="3" fontId="77" fillId="2" borderId="21" xfId="109" applyNumberFormat="1" applyFont="1" applyFill="1" applyBorder="1" applyAlignment="1">
      <alignment vertical="center" wrapText="1"/>
      <protection/>
    </xf>
    <xf numFmtId="0" fontId="77" fillId="2" borderId="21" xfId="109" applyFont="1" applyFill="1" applyBorder="1" applyAlignment="1">
      <alignment vertical="center"/>
      <protection/>
    </xf>
    <xf numFmtId="0" fontId="73" fillId="2" borderId="0" xfId="100" applyFont="1" applyFill="1" applyBorder="1">
      <alignment/>
      <protection/>
    </xf>
    <xf numFmtId="3" fontId="73" fillId="2" borderId="0" xfId="100" applyNumberFormat="1" applyFont="1" applyFill="1" applyBorder="1">
      <alignment/>
      <protection/>
    </xf>
    <xf numFmtId="0" fontId="47" fillId="0" borderId="0" xfId="87" applyFont="1" applyAlignment="1" applyProtection="1">
      <alignment vertical="center"/>
      <protection/>
    </xf>
    <xf numFmtId="0" fontId="48" fillId="0" borderId="0" xfId="8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44" fillId="0" borderId="20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18" fillId="0" borderId="0" xfId="100">
      <alignment/>
      <protection/>
    </xf>
    <xf numFmtId="0" fontId="49" fillId="0" borderId="0" xfId="87" applyFont="1" applyAlignment="1" applyProtection="1">
      <alignment vertical="center"/>
      <protection/>
    </xf>
    <xf numFmtId="0" fontId="48" fillId="0" borderId="0" xfId="87" applyFont="1" applyAlignment="1" applyProtection="1">
      <alignment/>
      <protection/>
    </xf>
    <xf numFmtId="0" fontId="48" fillId="0" borderId="0" xfId="87" applyFont="1" applyAlignment="1" applyProtection="1">
      <alignment vertical="center"/>
      <protection/>
    </xf>
    <xf numFmtId="0" fontId="18" fillId="0" borderId="20" xfId="100" applyBorder="1">
      <alignment/>
      <protection/>
    </xf>
    <xf numFmtId="0" fontId="75" fillId="0" borderId="19" xfId="98" applyFont="1" applyBorder="1">
      <alignment/>
      <protection/>
    </xf>
    <xf numFmtId="0" fontId="71" fillId="0" borderId="0" xfId="98" applyFont="1">
      <alignment/>
      <protection/>
    </xf>
    <xf numFmtId="0" fontId="19" fillId="0" borderId="0" xfId="87" applyAlignment="1" applyProtection="1">
      <alignment horizontal="left"/>
      <protection/>
    </xf>
    <xf numFmtId="0" fontId="19" fillId="0" borderId="0" xfId="87" applyAlignment="1" applyProtection="1">
      <alignment/>
      <protection/>
    </xf>
    <xf numFmtId="164" fontId="30" fillId="0" borderId="0" xfId="0" applyNumberFormat="1" applyFont="1" applyFill="1" applyBorder="1" applyAlignment="1">
      <alignment horizontal="right" vertical="center"/>
    </xf>
    <xf numFmtId="0" fontId="81" fillId="0" borderId="0" xfId="0" applyFont="1" applyAlignment="1">
      <alignment/>
    </xf>
    <xf numFmtId="0" fontId="7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23" xfId="0" applyFont="1" applyBorder="1" applyAlignment="1">
      <alignment/>
    </xf>
    <xf numFmtId="0" fontId="33" fillId="55" borderId="23" xfId="0" applyFont="1" applyFill="1" applyBorder="1" applyAlignment="1">
      <alignment vertical="center" wrapText="1"/>
    </xf>
    <xf numFmtId="0" fontId="33" fillId="55" borderId="23" xfId="109" applyFont="1" applyFill="1" applyBorder="1" applyAlignment="1">
      <alignment vertical="center"/>
      <protection/>
    </xf>
    <xf numFmtId="0" fontId="77" fillId="2" borderId="24" xfId="0" applyFont="1" applyFill="1" applyBorder="1" applyAlignment="1">
      <alignment vertical="center" wrapText="1"/>
    </xf>
    <xf numFmtId="3" fontId="33" fillId="55" borderId="0" xfId="0" applyNumberFormat="1" applyFont="1" applyFill="1" applyBorder="1" applyAlignment="1">
      <alignment/>
    </xf>
    <xf numFmtId="3" fontId="77" fillId="2" borderId="21" xfId="0" applyNumberFormat="1" applyFont="1" applyFill="1" applyBorder="1" applyAlignment="1">
      <alignment/>
    </xf>
    <xf numFmtId="3" fontId="77" fillId="2" borderId="21" xfId="0" applyNumberFormat="1" applyFont="1" applyFill="1" applyBorder="1" applyAlignment="1">
      <alignment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82" fillId="55" borderId="26" xfId="0" applyFont="1" applyFill="1" applyBorder="1" applyAlignment="1">
      <alignment horizontal="center" vertical="center" textRotation="90"/>
    </xf>
    <xf numFmtId="0" fontId="82" fillId="55" borderId="27" xfId="0" applyFont="1" applyFill="1" applyBorder="1" applyAlignment="1">
      <alignment horizontal="center" vertical="center" textRotation="90"/>
    </xf>
    <xf numFmtId="0" fontId="76" fillId="55" borderId="28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76" fillId="2" borderId="29" xfId="0" applyFont="1" applyFill="1" applyBorder="1" applyAlignment="1">
      <alignment horizontal="center" vertical="center"/>
    </xf>
    <xf numFmtId="0" fontId="76" fillId="2" borderId="28" xfId="0" applyFont="1" applyFill="1" applyBorder="1" applyAlignment="1">
      <alignment horizontal="center" vertical="center"/>
    </xf>
    <xf numFmtId="0" fontId="76" fillId="2" borderId="26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76" fillId="2" borderId="29" xfId="0" applyFont="1" applyFill="1" applyBorder="1" applyAlignment="1">
      <alignment horizontal="center" vertical="center" wrapText="1"/>
    </xf>
    <xf numFmtId="0" fontId="76" fillId="2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76" fillId="55" borderId="0" xfId="0" applyFont="1" applyFill="1" applyBorder="1" applyAlignment="1">
      <alignment horizontal="center" vertical="center" wrapText="1"/>
    </xf>
    <xf numFmtId="0" fontId="82" fillId="55" borderId="0" xfId="0" applyFont="1" applyFill="1" applyBorder="1" applyAlignment="1">
      <alignment horizontal="center" vertical="center" textRotation="90"/>
    </xf>
    <xf numFmtId="0" fontId="82" fillId="55" borderId="21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82" fillId="55" borderId="0" xfId="101" applyFont="1" applyFill="1" applyBorder="1" applyAlignment="1">
      <alignment horizontal="center" vertical="center" textRotation="90" wrapText="1"/>
      <protection/>
    </xf>
    <xf numFmtId="0" fontId="33" fillId="55" borderId="0" xfId="101" applyFont="1" applyFill="1" applyBorder="1" applyAlignment="1">
      <alignment horizontal="center" vertical="center" wrapText="1"/>
      <protection/>
    </xf>
    <xf numFmtId="0" fontId="76" fillId="2" borderId="0" xfId="0" applyFont="1" applyFill="1" applyBorder="1" applyAlignment="1">
      <alignment horizontal="center" vertical="center" wrapText="1"/>
    </xf>
  </cellXfs>
  <cellStyles count="11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Commentaire 2 2 2" xfId="72"/>
    <cellStyle name="Commentaire 2 3" xfId="73"/>
    <cellStyle name="Commentaire 2 4" xfId="74"/>
    <cellStyle name="Commentaire 3" xfId="75"/>
    <cellStyle name="Commentaire 3 2" xfId="76"/>
    <cellStyle name="Commentaire 3 3" xfId="77"/>
    <cellStyle name="Entrée" xfId="78"/>
    <cellStyle name="Entrée 2" xfId="79"/>
    <cellStyle name="Euro" xfId="80"/>
    <cellStyle name="Euro 2" xfId="81"/>
    <cellStyle name="Euro 2 2" xfId="82"/>
    <cellStyle name="Euro 3" xfId="83"/>
    <cellStyle name="Euro 4" xfId="84"/>
    <cellStyle name="Insatisfaisant" xfId="85"/>
    <cellStyle name="Insatisfaisant 2" xfId="86"/>
    <cellStyle name="Hyperlink" xfId="87"/>
    <cellStyle name="Followed Hyperlink" xfId="88"/>
    <cellStyle name="Comma" xfId="89"/>
    <cellStyle name="Comma [0]" xfId="90"/>
    <cellStyle name="Currency" xfId="91"/>
    <cellStyle name="Currency [0]" xfId="92"/>
    <cellStyle name="Neutre" xfId="93"/>
    <cellStyle name="Neutre 2" xfId="94"/>
    <cellStyle name="Normal 2" xfId="95"/>
    <cellStyle name="Normal 2 2" xfId="96"/>
    <cellStyle name="Normal 2 2 2" xfId="97"/>
    <cellStyle name="Normal 2 3" xfId="98"/>
    <cellStyle name="Normal 2 4" xfId="99"/>
    <cellStyle name="Normal 3" xfId="100"/>
    <cellStyle name="Normal 3 2" xfId="101"/>
    <cellStyle name="Normal 3 2 2" xfId="102"/>
    <cellStyle name="Normal 3 3" xfId="103"/>
    <cellStyle name="Normal 3 4" xfId="104"/>
    <cellStyle name="Normal 3 5" xfId="105"/>
    <cellStyle name="Normal 4" xfId="106"/>
    <cellStyle name="Normal 5" xfId="107"/>
    <cellStyle name="Normal 6" xfId="108"/>
    <cellStyle name="Normal_rp96pop" xfId="109"/>
    <cellStyle name="Percent" xfId="110"/>
    <cellStyle name="Pourcentage 2" xfId="111"/>
    <cellStyle name="Pourcentage 2 2" xfId="112"/>
    <cellStyle name="Satisfaisant" xfId="113"/>
    <cellStyle name="Satisfaisant 2" xfId="114"/>
    <cellStyle name="Sortie" xfId="115"/>
    <cellStyle name="Sortie 2" xfId="116"/>
    <cellStyle name="Texte explicatif" xfId="117"/>
    <cellStyle name="Texte explicatif 2" xfId="118"/>
    <cellStyle name="Titre" xfId="119"/>
    <cellStyle name="Titre 2" xfId="120"/>
    <cellStyle name="Titre 1" xfId="121"/>
    <cellStyle name="Titre 1 2" xfId="122"/>
    <cellStyle name="Titre 2" xfId="123"/>
    <cellStyle name="Titre 2 2" xfId="124"/>
    <cellStyle name="Titre 3" xfId="125"/>
    <cellStyle name="Titre 3 2" xfId="126"/>
    <cellStyle name="Titre 4" xfId="127"/>
    <cellStyle name="Titre 4 2" xfId="128"/>
    <cellStyle name="Total" xfId="129"/>
    <cellStyle name="Total 2" xfId="130"/>
    <cellStyle name="Vérification" xfId="131"/>
    <cellStyle name="Vérification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13.28125" style="0" customWidth="1"/>
    <col min="2" max="2" width="85.28125" style="0" customWidth="1"/>
  </cols>
  <sheetData>
    <row r="2" spans="1:2" ht="19.5">
      <c r="A2" s="106" t="s">
        <v>215</v>
      </c>
      <c r="B2" s="105"/>
    </row>
    <row r="3" spans="1:2" ht="15">
      <c r="A3" s="101"/>
      <c r="B3" s="101"/>
    </row>
    <row r="4" spans="1:2" ht="15">
      <c r="A4" s="107" t="s">
        <v>256</v>
      </c>
      <c r="B4" s="101"/>
    </row>
    <row r="5" ht="15">
      <c r="A5" s="111" t="s">
        <v>250</v>
      </c>
    </row>
    <row r="6" ht="15">
      <c r="A6" s="111"/>
    </row>
    <row r="7" spans="1:7" ht="18.75" customHeight="1">
      <c r="A7" s="103" t="s">
        <v>217</v>
      </c>
      <c r="B7" s="104" t="s">
        <v>121</v>
      </c>
      <c r="C7" s="94"/>
      <c r="D7" s="94"/>
      <c r="E7" s="94"/>
      <c r="F7" s="94"/>
      <c r="G7" s="94"/>
    </row>
    <row r="8" spans="1:7" ht="15.75">
      <c r="A8" s="96"/>
      <c r="B8" s="102"/>
      <c r="C8" s="94"/>
      <c r="D8" s="94"/>
      <c r="E8" s="94"/>
      <c r="F8" s="94"/>
      <c r="G8" s="94"/>
    </row>
    <row r="9" spans="1:7" ht="15.75">
      <c r="A9" s="103" t="s">
        <v>218</v>
      </c>
      <c r="B9" s="104" t="s">
        <v>115</v>
      </c>
      <c r="C9" s="94"/>
      <c r="D9" s="94"/>
      <c r="E9" s="94"/>
      <c r="F9" s="94"/>
      <c r="G9" s="94"/>
    </row>
    <row r="10" spans="1:7" ht="15.75">
      <c r="A10" s="96"/>
      <c r="B10" s="102"/>
      <c r="C10" s="94"/>
      <c r="D10" s="94"/>
      <c r="E10" s="94"/>
      <c r="F10" s="94"/>
      <c r="G10" s="94"/>
    </row>
    <row r="11" spans="1:7" ht="15.75">
      <c r="A11" s="103" t="s">
        <v>219</v>
      </c>
      <c r="B11" s="104" t="s">
        <v>129</v>
      </c>
      <c r="C11" s="94"/>
      <c r="D11" s="94"/>
      <c r="E11" s="94"/>
      <c r="F11" s="94"/>
      <c r="G11" s="94"/>
    </row>
    <row r="12" spans="1:7" ht="15.75">
      <c r="A12" s="96"/>
      <c r="B12" s="102"/>
      <c r="C12" s="94"/>
      <c r="D12" s="94"/>
      <c r="E12" s="94"/>
      <c r="F12" s="94"/>
      <c r="G12" s="94"/>
    </row>
    <row r="13" spans="1:7" ht="15.75">
      <c r="A13" s="103" t="s">
        <v>220</v>
      </c>
      <c r="B13" s="104" t="s">
        <v>216</v>
      </c>
      <c r="C13" s="94"/>
      <c r="D13" s="94"/>
      <c r="E13" s="94"/>
      <c r="F13" s="94"/>
      <c r="G13" s="94"/>
    </row>
    <row r="14" spans="3:7" ht="15.75">
      <c r="C14" s="94"/>
      <c r="D14" s="94"/>
      <c r="E14" s="94"/>
      <c r="F14" s="94"/>
      <c r="G14" s="94"/>
    </row>
    <row r="15" spans="1:7" ht="15.75">
      <c r="A15" s="108">
        <v>2014</v>
      </c>
      <c r="B15" s="109" t="s">
        <v>221</v>
      </c>
      <c r="C15" s="94"/>
      <c r="D15" s="94"/>
      <c r="E15" s="94"/>
      <c r="F15" s="94"/>
      <c r="G15" s="94"/>
    </row>
    <row r="17" spans="1:2" ht="15">
      <c r="A17" s="95">
        <v>2009</v>
      </c>
      <c r="B17" s="104" t="s">
        <v>42</v>
      </c>
    </row>
  </sheetData>
  <sheetProtection/>
  <hyperlinks>
    <hyperlink ref="A7:B7" location="'par commune'!A1" display="par commune"/>
    <hyperlink ref="A17:B17" location="'2009'!A1" display="'2009'!A1"/>
    <hyperlink ref="A9:B9" location="evolution!A1" display="evolution"/>
    <hyperlink ref="A11:B11" location="'GN quartier'!A1" display="GN quartier"/>
    <hyperlink ref="A13:B13" location="'GN gpe age'!A1" display="GN gpe age"/>
    <hyperlink ref="A15:B15" location="'2014'!A1" display="'2014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6.00390625" style="24" customWidth="1"/>
    <col min="2" max="2" width="23.140625" style="25" customWidth="1"/>
    <col min="3" max="4" width="15.7109375" style="25" customWidth="1"/>
    <col min="5" max="7" width="15.7109375" style="24" customWidth="1"/>
    <col min="8" max="16384" width="11.421875" style="24" customWidth="1"/>
  </cols>
  <sheetData>
    <row r="2" spans="1:7" ht="24.75" customHeight="1">
      <c r="A2" s="132" t="s">
        <v>121</v>
      </c>
      <c r="B2" s="133"/>
      <c r="C2" s="133"/>
      <c r="D2" s="133"/>
      <c r="E2" s="133"/>
      <c r="F2" s="133"/>
      <c r="G2" s="134"/>
    </row>
    <row r="3" ht="15">
      <c r="A3" s="25"/>
    </row>
    <row r="4" ht="15">
      <c r="A4" s="26" t="s">
        <v>254</v>
      </c>
    </row>
    <row r="5" ht="15">
      <c r="A5" s="25"/>
    </row>
    <row r="6" spans="1:7" ht="37.5" customHeight="1">
      <c r="A6" s="127" t="s">
        <v>224</v>
      </c>
      <c r="B6" s="127"/>
      <c r="C6" s="127"/>
      <c r="D6" s="127"/>
      <c r="E6" s="127"/>
      <c r="F6" s="127"/>
      <c r="G6" s="127"/>
    </row>
    <row r="7" spans="2:4" ht="18.75">
      <c r="B7" s="27"/>
      <c r="C7" s="27"/>
      <c r="D7" s="27"/>
    </row>
    <row r="8" spans="1:7" ht="17.25">
      <c r="A8" s="128" t="s">
        <v>225</v>
      </c>
      <c r="B8" s="129"/>
      <c r="C8" s="126" t="s">
        <v>126</v>
      </c>
      <c r="D8" s="126"/>
      <c r="E8" s="126"/>
      <c r="F8" s="126"/>
      <c r="G8" s="45"/>
    </row>
    <row r="9" spans="1:7" ht="51.75">
      <c r="A9" s="130"/>
      <c r="B9" s="131"/>
      <c r="C9" s="46" t="s">
        <v>101</v>
      </c>
      <c r="D9" s="46" t="s">
        <v>102</v>
      </c>
      <c r="E9" s="112" t="s">
        <v>103</v>
      </c>
      <c r="F9" s="46" t="s">
        <v>90</v>
      </c>
      <c r="G9" s="47" t="s">
        <v>104</v>
      </c>
    </row>
    <row r="10" spans="1:7" ht="15">
      <c r="A10" s="124" t="s">
        <v>226</v>
      </c>
      <c r="B10" s="25" t="s">
        <v>47</v>
      </c>
      <c r="C10" s="43">
        <v>2</v>
      </c>
      <c r="D10" s="43">
        <v>2</v>
      </c>
      <c r="E10" s="48">
        <v>4</v>
      </c>
      <c r="F10" s="49">
        <v>800</v>
      </c>
      <c r="G10" s="50">
        <v>804</v>
      </c>
    </row>
    <row r="11" spans="1:7" ht="15">
      <c r="A11" s="124"/>
      <c r="B11" s="25" t="s">
        <v>48</v>
      </c>
      <c r="C11" s="43">
        <v>60</v>
      </c>
      <c r="D11" s="43">
        <v>9</v>
      </c>
      <c r="E11" s="48">
        <v>69</v>
      </c>
      <c r="F11" s="49">
        <v>3042</v>
      </c>
      <c r="G11" s="50">
        <v>3111</v>
      </c>
    </row>
    <row r="12" spans="1:7" ht="15">
      <c r="A12" s="124"/>
      <c r="B12" s="25" t="s">
        <v>49</v>
      </c>
      <c r="C12" s="43">
        <v>292</v>
      </c>
      <c r="D12" s="43">
        <v>31</v>
      </c>
      <c r="E12" s="48">
        <v>323</v>
      </c>
      <c r="F12" s="49">
        <v>4874</v>
      </c>
      <c r="G12" s="50">
        <v>5197</v>
      </c>
    </row>
    <row r="13" spans="1:7" ht="15">
      <c r="A13" s="124"/>
      <c r="B13" s="25" t="s">
        <v>50</v>
      </c>
      <c r="C13" s="43">
        <v>25</v>
      </c>
      <c r="D13" s="43">
        <v>4</v>
      </c>
      <c r="E13" s="48">
        <v>29</v>
      </c>
      <c r="F13" s="49">
        <v>3376</v>
      </c>
      <c r="G13" s="50">
        <v>3405</v>
      </c>
    </row>
    <row r="14" spans="1:7" ht="15">
      <c r="A14" s="124"/>
      <c r="B14" s="25" t="s">
        <v>51</v>
      </c>
      <c r="C14" s="43">
        <v>1525</v>
      </c>
      <c r="D14" s="43">
        <v>104</v>
      </c>
      <c r="E14" s="48">
        <v>1629</v>
      </c>
      <c r="F14" s="49">
        <v>31361</v>
      </c>
      <c r="G14" s="50">
        <v>32990</v>
      </c>
    </row>
    <row r="15" spans="1:7" ht="15">
      <c r="A15" s="124"/>
      <c r="B15" s="25" t="s">
        <v>52</v>
      </c>
      <c r="C15" s="43">
        <v>9</v>
      </c>
      <c r="D15" s="43">
        <v>8</v>
      </c>
      <c r="E15" s="48">
        <v>17</v>
      </c>
      <c r="F15" s="49">
        <v>649</v>
      </c>
      <c r="G15" s="50">
        <v>666</v>
      </c>
    </row>
    <row r="16" spans="1:7" ht="15">
      <c r="A16" s="124"/>
      <c r="B16" s="25" t="s">
        <v>53</v>
      </c>
      <c r="C16" s="43">
        <v>27</v>
      </c>
      <c r="D16" s="43">
        <v>2</v>
      </c>
      <c r="E16" s="48">
        <v>29</v>
      </c>
      <c r="F16" s="49">
        <v>2224</v>
      </c>
      <c r="G16" s="50">
        <v>2253</v>
      </c>
    </row>
    <row r="17" spans="1:7" ht="15">
      <c r="A17" s="124"/>
      <c r="B17" s="25" t="s">
        <v>54</v>
      </c>
      <c r="C17" s="43">
        <v>29</v>
      </c>
      <c r="D17" s="43">
        <v>5</v>
      </c>
      <c r="E17" s="48">
        <v>34</v>
      </c>
      <c r="F17" s="49">
        <v>3629</v>
      </c>
      <c r="G17" s="50">
        <v>3663</v>
      </c>
    </row>
    <row r="18" spans="1:7" ht="15">
      <c r="A18" s="124"/>
      <c r="B18" s="25" t="s">
        <v>55</v>
      </c>
      <c r="C18" s="43">
        <v>37</v>
      </c>
      <c r="D18" s="43">
        <v>4</v>
      </c>
      <c r="E18" s="48">
        <v>41</v>
      </c>
      <c r="F18" s="49">
        <v>1829</v>
      </c>
      <c r="G18" s="50">
        <v>1870</v>
      </c>
    </row>
    <row r="19" spans="1:7" ht="15">
      <c r="A19" s="124"/>
      <c r="B19" s="25" t="s">
        <v>56</v>
      </c>
      <c r="C19" s="43">
        <v>2</v>
      </c>
      <c r="D19" s="43">
        <v>1</v>
      </c>
      <c r="E19" s="48">
        <v>3</v>
      </c>
      <c r="F19" s="49">
        <v>1659</v>
      </c>
      <c r="G19" s="50">
        <v>1662</v>
      </c>
    </row>
    <row r="20" spans="1:7" ht="15">
      <c r="A20" s="124"/>
      <c r="B20" s="25" t="s">
        <v>57</v>
      </c>
      <c r="C20" s="43">
        <v>545</v>
      </c>
      <c r="D20" s="43">
        <v>60</v>
      </c>
      <c r="E20" s="48">
        <v>605</v>
      </c>
      <c r="F20" s="49">
        <v>6777</v>
      </c>
      <c r="G20" s="50">
        <v>7382</v>
      </c>
    </row>
    <row r="21" spans="1:7" ht="15">
      <c r="A21" s="124"/>
      <c r="B21" s="25" t="s">
        <v>58</v>
      </c>
      <c r="C21" s="43">
        <v>11</v>
      </c>
      <c r="D21" s="43">
        <v>0</v>
      </c>
      <c r="E21" s="48">
        <v>11</v>
      </c>
      <c r="F21" s="49">
        <v>1203</v>
      </c>
      <c r="G21" s="50">
        <v>1214</v>
      </c>
    </row>
    <row r="22" spans="1:7" ht="15">
      <c r="A22" s="124"/>
      <c r="B22" s="25" t="s">
        <v>59</v>
      </c>
      <c r="C22" s="43">
        <v>228</v>
      </c>
      <c r="D22" s="43">
        <v>14</v>
      </c>
      <c r="E22" s="48">
        <v>242</v>
      </c>
      <c r="F22" s="49">
        <v>3403</v>
      </c>
      <c r="G22" s="50">
        <v>3645</v>
      </c>
    </row>
    <row r="23" spans="1:7" ht="15">
      <c r="A23" s="124"/>
      <c r="B23" s="25" t="s">
        <v>60</v>
      </c>
      <c r="C23" s="43">
        <v>163</v>
      </c>
      <c r="D23" s="43">
        <v>27</v>
      </c>
      <c r="E23" s="48">
        <v>190</v>
      </c>
      <c r="F23" s="49">
        <v>3119</v>
      </c>
      <c r="G23" s="50">
        <v>3309</v>
      </c>
    </row>
    <row r="24" spans="1:7" ht="15">
      <c r="A24" s="124"/>
      <c r="B24" s="25" t="s">
        <v>61</v>
      </c>
      <c r="C24" s="43">
        <v>230</v>
      </c>
      <c r="D24" s="43">
        <v>22</v>
      </c>
      <c r="E24" s="48">
        <v>252</v>
      </c>
      <c r="F24" s="49">
        <v>8177</v>
      </c>
      <c r="G24" s="50">
        <v>8429</v>
      </c>
    </row>
    <row r="25" spans="1:7" ht="15">
      <c r="A25" s="124"/>
      <c r="B25" s="25" t="s">
        <v>62</v>
      </c>
      <c r="C25" s="43">
        <v>64</v>
      </c>
      <c r="D25" s="43">
        <v>0</v>
      </c>
      <c r="E25" s="48">
        <v>64</v>
      </c>
      <c r="F25" s="49">
        <v>5159</v>
      </c>
      <c r="G25" s="50">
        <v>5223</v>
      </c>
    </row>
    <row r="26" spans="1:7" ht="15">
      <c r="A26" s="124"/>
      <c r="B26" s="25" t="s">
        <v>63</v>
      </c>
      <c r="C26" s="43">
        <v>2</v>
      </c>
      <c r="D26" s="43">
        <v>4</v>
      </c>
      <c r="E26" s="48">
        <v>6</v>
      </c>
      <c r="F26" s="49">
        <v>638</v>
      </c>
      <c r="G26" s="50">
        <v>644</v>
      </c>
    </row>
    <row r="27" spans="1:7" ht="15">
      <c r="A27" s="124"/>
      <c r="B27" s="25" t="s">
        <v>64</v>
      </c>
      <c r="C27" s="43">
        <v>1273</v>
      </c>
      <c r="D27" s="43">
        <v>128</v>
      </c>
      <c r="E27" s="48">
        <v>1401</v>
      </c>
      <c r="F27" s="49">
        <v>24281</v>
      </c>
      <c r="G27" s="50">
        <v>25682</v>
      </c>
    </row>
    <row r="28" spans="1:7" ht="15">
      <c r="A28" s="124"/>
      <c r="B28" s="25" t="s">
        <v>65</v>
      </c>
      <c r="C28" s="43">
        <v>9343</v>
      </c>
      <c r="D28" s="43">
        <v>1280</v>
      </c>
      <c r="E28" s="48">
        <v>10623</v>
      </c>
      <c r="F28" s="49">
        <v>78150</v>
      </c>
      <c r="G28" s="50">
        <v>88773</v>
      </c>
    </row>
    <row r="29" spans="1:7" ht="15">
      <c r="A29" s="124"/>
      <c r="B29" s="25" t="s">
        <v>66</v>
      </c>
      <c r="C29" s="43">
        <v>15</v>
      </c>
      <c r="D29" s="43">
        <v>2</v>
      </c>
      <c r="E29" s="48">
        <v>17</v>
      </c>
      <c r="F29" s="49">
        <v>1940</v>
      </c>
      <c r="G29" s="50">
        <v>1957</v>
      </c>
    </row>
    <row r="30" spans="1:7" ht="15">
      <c r="A30" s="124"/>
      <c r="B30" s="25" t="s">
        <v>67</v>
      </c>
      <c r="C30" s="43">
        <v>37</v>
      </c>
      <c r="D30" s="43">
        <v>1</v>
      </c>
      <c r="E30" s="48">
        <v>38</v>
      </c>
      <c r="F30" s="49">
        <v>3109</v>
      </c>
      <c r="G30" s="50">
        <v>3147</v>
      </c>
    </row>
    <row r="31" spans="1:7" ht="15">
      <c r="A31" s="124"/>
      <c r="B31" s="25" t="s">
        <v>68</v>
      </c>
      <c r="C31" s="43">
        <v>1042</v>
      </c>
      <c r="D31" s="43">
        <v>65</v>
      </c>
      <c r="E31" s="48">
        <v>1107</v>
      </c>
      <c r="F31" s="49">
        <v>21425</v>
      </c>
      <c r="G31" s="50">
        <v>22532</v>
      </c>
    </row>
    <row r="32" spans="1:7" ht="15">
      <c r="A32" s="124"/>
      <c r="B32" s="25" t="s">
        <v>69</v>
      </c>
      <c r="C32" s="43">
        <v>151</v>
      </c>
      <c r="D32" s="43">
        <v>4</v>
      </c>
      <c r="E32" s="48">
        <v>155</v>
      </c>
      <c r="F32" s="49">
        <v>4488</v>
      </c>
      <c r="G32" s="50">
        <v>4643</v>
      </c>
    </row>
    <row r="33" spans="1:7" ht="15">
      <c r="A33" s="124"/>
      <c r="B33" s="25" t="s">
        <v>70</v>
      </c>
      <c r="C33" s="43">
        <v>27</v>
      </c>
      <c r="D33" s="43">
        <v>2</v>
      </c>
      <c r="E33" s="48">
        <v>29</v>
      </c>
      <c r="F33" s="49">
        <v>2206</v>
      </c>
      <c r="G33" s="50">
        <v>2235</v>
      </c>
    </row>
    <row r="34" spans="1:7" ht="15">
      <c r="A34" s="124"/>
      <c r="B34" s="25" t="s">
        <v>71</v>
      </c>
      <c r="C34" s="43">
        <v>14</v>
      </c>
      <c r="D34" s="43">
        <v>6</v>
      </c>
      <c r="E34" s="48">
        <v>20</v>
      </c>
      <c r="F34" s="49">
        <v>1967</v>
      </c>
      <c r="G34" s="50">
        <v>1987</v>
      </c>
    </row>
    <row r="35" spans="1:7" ht="15">
      <c r="A35" s="124"/>
      <c r="B35" s="25" t="s">
        <v>72</v>
      </c>
      <c r="C35" s="43">
        <v>187</v>
      </c>
      <c r="D35" s="43">
        <v>14</v>
      </c>
      <c r="E35" s="48">
        <v>201</v>
      </c>
      <c r="F35" s="49">
        <v>2370</v>
      </c>
      <c r="G35" s="50">
        <v>2571</v>
      </c>
    </row>
    <row r="36" spans="1:7" ht="15">
      <c r="A36" s="124"/>
      <c r="B36" s="25" t="s">
        <v>73</v>
      </c>
      <c r="C36" s="43">
        <v>17</v>
      </c>
      <c r="D36" s="43">
        <v>3</v>
      </c>
      <c r="E36" s="48">
        <v>20</v>
      </c>
      <c r="F36" s="49">
        <v>1306</v>
      </c>
      <c r="G36" s="50">
        <v>1326</v>
      </c>
    </row>
    <row r="37" spans="1:7" ht="15">
      <c r="A37" s="124"/>
      <c r="B37" s="25" t="s">
        <v>74</v>
      </c>
      <c r="C37" s="43">
        <v>41</v>
      </c>
      <c r="D37" s="43">
        <v>3</v>
      </c>
      <c r="E37" s="48">
        <v>44</v>
      </c>
      <c r="F37" s="49">
        <v>2551</v>
      </c>
      <c r="G37" s="50">
        <v>2595</v>
      </c>
    </row>
    <row r="38" spans="1:7" ht="15">
      <c r="A38" s="124"/>
      <c r="B38" s="25" t="s">
        <v>75</v>
      </c>
      <c r="C38" s="43">
        <v>3</v>
      </c>
      <c r="D38" s="43">
        <v>2</v>
      </c>
      <c r="E38" s="48">
        <v>5</v>
      </c>
      <c r="F38" s="49">
        <v>536</v>
      </c>
      <c r="G38" s="50">
        <v>541</v>
      </c>
    </row>
    <row r="39" spans="1:7" ht="15">
      <c r="A39" s="124"/>
      <c r="B39" s="25" t="s">
        <v>76</v>
      </c>
      <c r="C39" s="43">
        <v>15</v>
      </c>
      <c r="D39" s="43">
        <v>2</v>
      </c>
      <c r="E39" s="48">
        <v>17</v>
      </c>
      <c r="F39" s="49">
        <v>2293</v>
      </c>
      <c r="G39" s="50">
        <v>2310</v>
      </c>
    </row>
    <row r="40" spans="1:7" ht="15">
      <c r="A40" s="124"/>
      <c r="B40" s="25" t="s">
        <v>77</v>
      </c>
      <c r="C40" s="43">
        <v>63</v>
      </c>
      <c r="D40" s="43">
        <v>1</v>
      </c>
      <c r="E40" s="48">
        <v>64</v>
      </c>
      <c r="F40" s="49">
        <v>2133</v>
      </c>
      <c r="G40" s="50">
        <v>2197</v>
      </c>
    </row>
    <row r="41" spans="1:7" ht="15">
      <c r="A41" s="124"/>
      <c r="B41" s="25" t="s">
        <v>78</v>
      </c>
      <c r="C41" s="43">
        <v>35</v>
      </c>
      <c r="D41" s="43">
        <v>8</v>
      </c>
      <c r="E41" s="48">
        <v>43</v>
      </c>
      <c r="F41" s="49">
        <v>2549</v>
      </c>
      <c r="G41" s="50">
        <v>2592</v>
      </c>
    </row>
    <row r="42" spans="1:7" ht="15">
      <c r="A42" s="124"/>
      <c r="B42" s="25" t="s">
        <v>79</v>
      </c>
      <c r="C42" s="43">
        <v>18</v>
      </c>
      <c r="D42" s="43">
        <v>0</v>
      </c>
      <c r="E42" s="48">
        <v>18</v>
      </c>
      <c r="F42" s="49">
        <v>1544</v>
      </c>
      <c r="G42" s="50">
        <v>1562</v>
      </c>
    </row>
    <row r="43" spans="1:7" ht="15">
      <c r="A43" s="124"/>
      <c r="B43" s="30" t="s">
        <v>80</v>
      </c>
      <c r="C43" s="31">
        <v>331</v>
      </c>
      <c r="D43" s="31">
        <v>23</v>
      </c>
      <c r="E43" s="31">
        <v>354</v>
      </c>
      <c r="F43" s="31">
        <v>16445</v>
      </c>
      <c r="G43" s="51">
        <v>16799</v>
      </c>
    </row>
    <row r="44" spans="1:7" ht="15">
      <c r="A44" s="124"/>
      <c r="B44" s="32" t="s">
        <v>82</v>
      </c>
      <c r="C44" s="33">
        <v>1055</v>
      </c>
      <c r="D44" s="33">
        <v>102</v>
      </c>
      <c r="E44" s="44">
        <v>1157</v>
      </c>
      <c r="F44" s="29">
        <v>20407</v>
      </c>
      <c r="G44" s="52">
        <v>21564</v>
      </c>
    </row>
    <row r="45" spans="1:7" ht="15">
      <c r="A45" s="124"/>
      <c r="B45" s="32" t="s">
        <v>124</v>
      </c>
      <c r="C45" s="33">
        <v>364</v>
      </c>
      <c r="D45" s="33">
        <v>28</v>
      </c>
      <c r="E45" s="44">
        <v>392</v>
      </c>
      <c r="F45" s="29">
        <v>23966</v>
      </c>
      <c r="G45" s="52">
        <v>24358</v>
      </c>
    </row>
    <row r="46" spans="1:7" ht="15">
      <c r="A46" s="124"/>
      <c r="B46" s="30" t="s">
        <v>85</v>
      </c>
      <c r="C46" s="31">
        <v>1419</v>
      </c>
      <c r="D46" s="31">
        <v>130</v>
      </c>
      <c r="E46" s="31">
        <v>1549</v>
      </c>
      <c r="F46" s="31">
        <v>44373</v>
      </c>
      <c r="G46" s="51">
        <v>45922</v>
      </c>
    </row>
    <row r="47" spans="1:7" ht="15">
      <c r="A47" s="124"/>
      <c r="B47" s="32" t="s">
        <v>86</v>
      </c>
      <c r="C47" s="33">
        <v>13183</v>
      </c>
      <c r="D47" s="33">
        <v>1577</v>
      </c>
      <c r="E47" s="44">
        <v>14760</v>
      </c>
      <c r="F47" s="29">
        <v>155217</v>
      </c>
      <c r="G47" s="52">
        <v>169977</v>
      </c>
    </row>
    <row r="48" spans="1:7" ht="15">
      <c r="A48" s="124"/>
      <c r="B48" s="32" t="s">
        <v>125</v>
      </c>
      <c r="C48" s="33">
        <v>599</v>
      </c>
      <c r="D48" s="33">
        <v>88</v>
      </c>
      <c r="E48" s="44">
        <v>687</v>
      </c>
      <c r="F48" s="29">
        <v>18732</v>
      </c>
      <c r="G48" s="52">
        <v>19419</v>
      </c>
    </row>
    <row r="49" spans="1:7" ht="15">
      <c r="A49" s="124"/>
      <c r="B49" s="30" t="s">
        <v>89</v>
      </c>
      <c r="C49" s="31">
        <v>13782</v>
      </c>
      <c r="D49" s="31">
        <v>1665</v>
      </c>
      <c r="E49" s="31">
        <v>15447</v>
      </c>
      <c r="F49" s="31">
        <v>173949</v>
      </c>
      <c r="G49" s="51">
        <v>189396</v>
      </c>
    </row>
    <row r="50" spans="1:7" ht="15.75">
      <c r="A50" s="125"/>
      <c r="B50" s="34" t="s">
        <v>90</v>
      </c>
      <c r="C50" s="35">
        <v>15532</v>
      </c>
      <c r="D50" s="35">
        <v>1818</v>
      </c>
      <c r="E50" s="35">
        <v>17350</v>
      </c>
      <c r="F50" s="35">
        <v>234767</v>
      </c>
      <c r="G50" s="53">
        <v>252117</v>
      </c>
    </row>
    <row r="51" spans="5:7" ht="15">
      <c r="E51" s="37"/>
      <c r="F51" s="37"/>
      <c r="G51" s="37"/>
    </row>
    <row r="52" spans="2:4" ht="12.75">
      <c r="B52" s="38" t="s">
        <v>91</v>
      </c>
      <c r="C52" s="38"/>
      <c r="D52" s="38"/>
    </row>
    <row r="53" spans="2:4" ht="12.75">
      <c r="B53" s="39" t="s">
        <v>92</v>
      </c>
      <c r="C53" s="39"/>
      <c r="D53" s="39"/>
    </row>
    <row r="55" spans="1:7" ht="37.5" customHeight="1">
      <c r="A55" s="127" t="s">
        <v>122</v>
      </c>
      <c r="B55" s="127"/>
      <c r="C55" s="127"/>
      <c r="D55" s="127"/>
      <c r="E55" s="127"/>
      <c r="F55" s="127"/>
      <c r="G55" s="127"/>
    </row>
    <row r="56" spans="2:4" ht="18.75">
      <c r="B56" s="27"/>
      <c r="C56" s="27"/>
      <c r="D56" s="27"/>
    </row>
    <row r="57" spans="1:7" ht="17.25" customHeight="1">
      <c r="A57" s="128" t="s">
        <v>123</v>
      </c>
      <c r="B57" s="129"/>
      <c r="C57" s="126" t="s">
        <v>112</v>
      </c>
      <c r="D57" s="126"/>
      <c r="E57" s="126"/>
      <c r="F57" s="126"/>
      <c r="G57" s="45"/>
    </row>
    <row r="58" spans="1:7" s="28" customFormat="1" ht="72" customHeight="1">
      <c r="A58" s="130"/>
      <c r="B58" s="131"/>
      <c r="C58" s="46" t="s">
        <v>101</v>
      </c>
      <c r="D58" s="46" t="s">
        <v>102</v>
      </c>
      <c r="E58" s="55" t="s">
        <v>103</v>
      </c>
      <c r="F58" s="46" t="s">
        <v>90</v>
      </c>
      <c r="G58" s="47" t="s">
        <v>104</v>
      </c>
    </row>
    <row r="59" spans="1:8" ht="15">
      <c r="A59" s="124" t="s">
        <v>128</v>
      </c>
      <c r="B59" s="25" t="s">
        <v>47</v>
      </c>
      <c r="C59" s="43">
        <v>3</v>
      </c>
      <c r="D59" s="43">
        <v>0</v>
      </c>
      <c r="E59" s="48">
        <f>C59+D59</f>
        <v>3</v>
      </c>
      <c r="F59" s="49">
        <v>768</v>
      </c>
      <c r="G59" s="50">
        <f>E59+F59</f>
        <v>771</v>
      </c>
      <c r="H59" s="42"/>
    </row>
    <row r="60" spans="1:8" ht="15">
      <c r="A60" s="124"/>
      <c r="B60" s="25" t="s">
        <v>48</v>
      </c>
      <c r="C60" s="43">
        <v>90</v>
      </c>
      <c r="D60" s="43">
        <v>9</v>
      </c>
      <c r="E60" s="48">
        <f aca="true" t="shared" si="0" ref="E60:E99">C60+D60</f>
        <v>99</v>
      </c>
      <c r="F60" s="49">
        <v>2660</v>
      </c>
      <c r="G60" s="50">
        <f aca="true" t="shared" si="1" ref="G60:G99">E60+F60</f>
        <v>2759</v>
      </c>
      <c r="H60" s="42"/>
    </row>
    <row r="61" spans="1:8" ht="15">
      <c r="A61" s="124"/>
      <c r="B61" s="25" t="s">
        <v>49</v>
      </c>
      <c r="C61" s="43">
        <v>260</v>
      </c>
      <c r="D61" s="43">
        <v>60</v>
      </c>
      <c r="E61" s="48">
        <f t="shared" si="0"/>
        <v>320</v>
      </c>
      <c r="F61" s="49">
        <v>4726</v>
      </c>
      <c r="G61" s="50">
        <f t="shared" si="1"/>
        <v>5046</v>
      </c>
      <c r="H61" s="42"/>
    </row>
    <row r="62" spans="1:8" ht="15">
      <c r="A62" s="124"/>
      <c r="B62" s="25" t="s">
        <v>50</v>
      </c>
      <c r="C62" s="43">
        <v>44</v>
      </c>
      <c r="D62" s="43">
        <v>0</v>
      </c>
      <c r="E62" s="48">
        <f t="shared" si="0"/>
        <v>44</v>
      </c>
      <c r="F62" s="49">
        <v>3313</v>
      </c>
      <c r="G62" s="50">
        <f t="shared" si="1"/>
        <v>3357</v>
      </c>
      <c r="H62" s="42"/>
    </row>
    <row r="63" spans="1:8" ht="15">
      <c r="A63" s="124"/>
      <c r="B63" s="25" t="s">
        <v>51</v>
      </c>
      <c r="C63" s="43">
        <v>1349</v>
      </c>
      <c r="D63" s="43">
        <v>110</v>
      </c>
      <c r="E63" s="48">
        <f t="shared" si="0"/>
        <v>1459</v>
      </c>
      <c r="F63" s="49">
        <v>27424</v>
      </c>
      <c r="G63" s="50">
        <f t="shared" si="1"/>
        <v>28883</v>
      </c>
      <c r="H63" s="42"/>
    </row>
    <row r="64" spans="1:8" ht="15">
      <c r="A64" s="124"/>
      <c r="B64" s="25" t="s">
        <v>52</v>
      </c>
      <c r="C64" s="43">
        <v>12</v>
      </c>
      <c r="D64" s="43">
        <v>0</v>
      </c>
      <c r="E64" s="48">
        <f t="shared" si="0"/>
        <v>12</v>
      </c>
      <c r="F64" s="49">
        <v>554</v>
      </c>
      <c r="G64" s="50">
        <f t="shared" si="1"/>
        <v>566</v>
      </c>
      <c r="H64" s="42"/>
    </row>
    <row r="65" spans="1:8" ht="15">
      <c r="A65" s="124"/>
      <c r="B65" s="25" t="s">
        <v>53</v>
      </c>
      <c r="C65" s="43">
        <v>41</v>
      </c>
      <c r="D65" s="43">
        <v>3</v>
      </c>
      <c r="E65" s="48">
        <f t="shared" si="0"/>
        <v>44</v>
      </c>
      <c r="F65" s="49">
        <v>2253</v>
      </c>
      <c r="G65" s="50">
        <f t="shared" si="1"/>
        <v>2297</v>
      </c>
      <c r="H65" s="42"/>
    </row>
    <row r="66" spans="1:8" ht="15">
      <c r="A66" s="124"/>
      <c r="B66" s="25" t="s">
        <v>54</v>
      </c>
      <c r="C66" s="43">
        <v>48</v>
      </c>
      <c r="D66" s="43">
        <v>20</v>
      </c>
      <c r="E66" s="48">
        <f t="shared" si="0"/>
        <v>68</v>
      </c>
      <c r="F66" s="49">
        <v>3821</v>
      </c>
      <c r="G66" s="50">
        <f t="shared" si="1"/>
        <v>3889</v>
      </c>
      <c r="H66" s="42"/>
    </row>
    <row r="67" spans="1:8" ht="15">
      <c r="A67" s="124"/>
      <c r="B67" s="25" t="s">
        <v>55</v>
      </c>
      <c r="C67" s="43">
        <v>27</v>
      </c>
      <c r="D67" s="43">
        <v>16</v>
      </c>
      <c r="E67" s="48">
        <f t="shared" si="0"/>
        <v>43</v>
      </c>
      <c r="F67" s="49">
        <v>1727</v>
      </c>
      <c r="G67" s="50">
        <f t="shared" si="1"/>
        <v>1770</v>
      </c>
      <c r="H67" s="42"/>
    </row>
    <row r="68" spans="1:8" ht="15">
      <c r="A68" s="124"/>
      <c r="B68" s="25" t="s">
        <v>56</v>
      </c>
      <c r="C68" s="43">
        <v>17</v>
      </c>
      <c r="D68" s="43">
        <v>0</v>
      </c>
      <c r="E68" s="48">
        <f t="shared" si="0"/>
        <v>17</v>
      </c>
      <c r="F68" s="49">
        <v>1861</v>
      </c>
      <c r="G68" s="50">
        <f t="shared" si="1"/>
        <v>1878</v>
      </c>
      <c r="H68" s="42"/>
    </row>
    <row r="69" spans="1:8" ht="15">
      <c r="A69" s="124"/>
      <c r="B69" s="25" t="s">
        <v>57</v>
      </c>
      <c r="C69" s="43">
        <v>628</v>
      </c>
      <c r="D69" s="43">
        <v>364</v>
      </c>
      <c r="E69" s="48">
        <f t="shared" si="0"/>
        <v>992</v>
      </c>
      <c r="F69" s="49">
        <v>5585</v>
      </c>
      <c r="G69" s="50">
        <f t="shared" si="1"/>
        <v>6577</v>
      </c>
      <c r="H69" s="42"/>
    </row>
    <row r="70" spans="1:8" ht="15">
      <c r="A70" s="124"/>
      <c r="B70" s="25" t="s">
        <v>58</v>
      </c>
      <c r="C70" s="43">
        <v>24</v>
      </c>
      <c r="D70" s="43">
        <v>4</v>
      </c>
      <c r="E70" s="48">
        <f t="shared" si="0"/>
        <v>28</v>
      </c>
      <c r="F70" s="49">
        <v>1288</v>
      </c>
      <c r="G70" s="50">
        <f t="shared" si="1"/>
        <v>1316</v>
      </c>
      <c r="H70" s="42"/>
    </row>
    <row r="71" spans="1:8" ht="15">
      <c r="A71" s="124"/>
      <c r="B71" s="25" t="s">
        <v>59</v>
      </c>
      <c r="C71" s="43">
        <v>442</v>
      </c>
      <c r="D71" s="43">
        <v>159</v>
      </c>
      <c r="E71" s="48">
        <f t="shared" si="0"/>
        <v>601</v>
      </c>
      <c r="F71" s="49">
        <v>3312</v>
      </c>
      <c r="G71" s="50">
        <f t="shared" si="1"/>
        <v>3913</v>
      </c>
      <c r="H71" s="42"/>
    </row>
    <row r="72" spans="1:8" ht="15">
      <c r="A72" s="124"/>
      <c r="B72" s="25" t="s">
        <v>60</v>
      </c>
      <c r="C72" s="43">
        <v>188</v>
      </c>
      <c r="D72" s="43">
        <v>19</v>
      </c>
      <c r="E72" s="48">
        <f t="shared" si="0"/>
        <v>207</v>
      </c>
      <c r="F72" s="49">
        <v>3057</v>
      </c>
      <c r="G72" s="50">
        <f t="shared" si="1"/>
        <v>3264</v>
      </c>
      <c r="H72" s="42"/>
    </row>
    <row r="73" spans="1:8" ht="15">
      <c r="A73" s="124"/>
      <c r="B73" s="25" t="s">
        <v>61</v>
      </c>
      <c r="C73" s="43">
        <v>232</v>
      </c>
      <c r="D73" s="43">
        <v>11</v>
      </c>
      <c r="E73" s="48">
        <f t="shared" si="0"/>
        <v>243</v>
      </c>
      <c r="F73" s="49">
        <v>8208</v>
      </c>
      <c r="G73" s="50">
        <f t="shared" si="1"/>
        <v>8451</v>
      </c>
      <c r="H73" s="42"/>
    </row>
    <row r="74" spans="1:8" ht="15">
      <c r="A74" s="124"/>
      <c r="B74" s="25" t="s">
        <v>62</v>
      </c>
      <c r="C74" s="43">
        <v>44</v>
      </c>
      <c r="D74" s="43">
        <v>3</v>
      </c>
      <c r="E74" s="48">
        <f t="shared" si="0"/>
        <v>47</v>
      </c>
      <c r="F74" s="49">
        <v>5065</v>
      </c>
      <c r="G74" s="50">
        <f t="shared" si="1"/>
        <v>5112</v>
      </c>
      <c r="H74" s="42"/>
    </row>
    <row r="75" spans="1:8" ht="15">
      <c r="A75" s="124"/>
      <c r="B75" s="25" t="s">
        <v>63</v>
      </c>
      <c r="C75" s="43">
        <v>5</v>
      </c>
      <c r="D75" s="43">
        <v>2</v>
      </c>
      <c r="E75" s="48">
        <f t="shared" si="0"/>
        <v>7</v>
      </c>
      <c r="F75" s="49">
        <v>652</v>
      </c>
      <c r="G75" s="50">
        <f t="shared" si="1"/>
        <v>659</v>
      </c>
      <c r="H75" s="42"/>
    </row>
    <row r="76" spans="1:8" ht="15">
      <c r="A76" s="124"/>
      <c r="B76" s="25" t="s">
        <v>64</v>
      </c>
      <c r="C76" s="43">
        <v>1822</v>
      </c>
      <c r="D76" s="43">
        <v>187</v>
      </c>
      <c r="E76" s="48">
        <f t="shared" si="0"/>
        <v>2009</v>
      </c>
      <c r="F76" s="49">
        <v>22949</v>
      </c>
      <c r="G76" s="50">
        <f t="shared" si="1"/>
        <v>24958</v>
      </c>
      <c r="H76" s="42"/>
    </row>
    <row r="77" spans="1:8" ht="15">
      <c r="A77" s="124"/>
      <c r="B77" s="25" t="s">
        <v>65</v>
      </c>
      <c r="C77" s="43">
        <v>11648</v>
      </c>
      <c r="D77" s="43">
        <v>1969</v>
      </c>
      <c r="E77" s="48">
        <f t="shared" si="0"/>
        <v>13617</v>
      </c>
      <c r="F77" s="49">
        <v>79274</v>
      </c>
      <c r="G77" s="50">
        <f t="shared" si="1"/>
        <v>92891</v>
      </c>
      <c r="H77" s="42"/>
    </row>
    <row r="78" spans="1:8" ht="15">
      <c r="A78" s="124"/>
      <c r="B78" s="25" t="s">
        <v>66</v>
      </c>
      <c r="C78" s="43">
        <v>32</v>
      </c>
      <c r="D78" s="43">
        <v>1</v>
      </c>
      <c r="E78" s="48">
        <f t="shared" si="0"/>
        <v>33</v>
      </c>
      <c r="F78" s="49">
        <v>2108</v>
      </c>
      <c r="G78" s="50">
        <f t="shared" si="1"/>
        <v>2141</v>
      </c>
      <c r="H78" s="42"/>
    </row>
    <row r="79" spans="1:8" ht="15">
      <c r="A79" s="124"/>
      <c r="B79" s="25" t="s">
        <v>67</v>
      </c>
      <c r="C79" s="43">
        <v>42</v>
      </c>
      <c r="D79" s="43">
        <v>4</v>
      </c>
      <c r="E79" s="48">
        <f t="shared" si="0"/>
        <v>46</v>
      </c>
      <c r="F79" s="49">
        <v>3026</v>
      </c>
      <c r="G79" s="50">
        <f t="shared" si="1"/>
        <v>3072</v>
      </c>
      <c r="H79" s="42"/>
    </row>
    <row r="80" spans="1:8" ht="15">
      <c r="A80" s="124"/>
      <c r="B80" s="25" t="s">
        <v>68</v>
      </c>
      <c r="C80" s="43">
        <v>1398</v>
      </c>
      <c r="D80" s="43">
        <v>219</v>
      </c>
      <c r="E80" s="48">
        <f t="shared" si="0"/>
        <v>1617</v>
      </c>
      <c r="F80" s="49">
        <v>17015</v>
      </c>
      <c r="G80" s="50">
        <f t="shared" si="1"/>
        <v>18632</v>
      </c>
      <c r="H80" s="42"/>
    </row>
    <row r="81" spans="1:8" ht="15">
      <c r="A81" s="124"/>
      <c r="B81" s="25" t="s">
        <v>69</v>
      </c>
      <c r="C81" s="43">
        <v>191</v>
      </c>
      <c r="D81" s="43">
        <v>10</v>
      </c>
      <c r="E81" s="48">
        <f t="shared" si="0"/>
        <v>201</v>
      </c>
      <c r="F81" s="49">
        <v>4278</v>
      </c>
      <c r="G81" s="50">
        <f t="shared" si="1"/>
        <v>4479</v>
      </c>
      <c r="H81" s="42"/>
    </row>
    <row r="82" spans="1:8" ht="15">
      <c r="A82" s="124"/>
      <c r="B82" s="25" t="s">
        <v>70</v>
      </c>
      <c r="C82" s="43">
        <v>25</v>
      </c>
      <c r="D82" s="43">
        <v>4</v>
      </c>
      <c r="E82" s="48">
        <f t="shared" si="0"/>
        <v>29</v>
      </c>
      <c r="F82" s="49">
        <v>2174</v>
      </c>
      <c r="G82" s="50">
        <f t="shared" si="1"/>
        <v>2203</v>
      </c>
      <c r="H82" s="42"/>
    </row>
    <row r="83" spans="1:8" ht="15">
      <c r="A83" s="124"/>
      <c r="B83" s="25" t="s">
        <v>71</v>
      </c>
      <c r="C83" s="43">
        <v>29</v>
      </c>
      <c r="D83" s="43">
        <v>2</v>
      </c>
      <c r="E83" s="48">
        <f t="shared" si="0"/>
        <v>31</v>
      </c>
      <c r="F83" s="49">
        <v>2213</v>
      </c>
      <c r="G83" s="50">
        <f t="shared" si="1"/>
        <v>2244</v>
      </c>
      <c r="H83" s="42"/>
    </row>
    <row r="84" spans="1:8" ht="15">
      <c r="A84" s="124"/>
      <c r="B84" s="25" t="s">
        <v>72</v>
      </c>
      <c r="C84" s="43">
        <v>242</v>
      </c>
      <c r="D84" s="43">
        <v>67</v>
      </c>
      <c r="E84" s="48">
        <f t="shared" si="0"/>
        <v>309</v>
      </c>
      <c r="F84" s="49">
        <v>2050</v>
      </c>
      <c r="G84" s="50">
        <f t="shared" si="1"/>
        <v>2359</v>
      </c>
      <c r="H84" s="42"/>
    </row>
    <row r="85" spans="1:8" ht="15">
      <c r="A85" s="124"/>
      <c r="B85" s="25" t="s">
        <v>73</v>
      </c>
      <c r="C85" s="43">
        <v>10</v>
      </c>
      <c r="D85" s="43">
        <v>1</v>
      </c>
      <c r="E85" s="48">
        <f t="shared" si="0"/>
        <v>11</v>
      </c>
      <c r="F85" s="49">
        <v>1322</v>
      </c>
      <c r="G85" s="50">
        <f t="shared" si="1"/>
        <v>1333</v>
      </c>
      <c r="H85" s="42"/>
    </row>
    <row r="86" spans="1:8" ht="15">
      <c r="A86" s="124"/>
      <c r="B86" s="25" t="s">
        <v>74</v>
      </c>
      <c r="C86" s="43">
        <v>70</v>
      </c>
      <c r="D86" s="43">
        <v>12</v>
      </c>
      <c r="E86" s="48">
        <f t="shared" si="0"/>
        <v>82</v>
      </c>
      <c r="F86" s="49">
        <v>2645</v>
      </c>
      <c r="G86" s="50">
        <f t="shared" si="1"/>
        <v>2727</v>
      </c>
      <c r="H86" s="42"/>
    </row>
    <row r="87" spans="1:8" ht="15">
      <c r="A87" s="124"/>
      <c r="B87" s="25" t="s">
        <v>75</v>
      </c>
      <c r="C87" s="43">
        <v>6</v>
      </c>
      <c r="D87" s="43">
        <v>1</v>
      </c>
      <c r="E87" s="48">
        <f t="shared" si="0"/>
        <v>7</v>
      </c>
      <c r="F87" s="49">
        <v>532</v>
      </c>
      <c r="G87" s="50">
        <f t="shared" si="1"/>
        <v>539</v>
      </c>
      <c r="H87" s="42"/>
    </row>
    <row r="88" spans="1:8" ht="15">
      <c r="A88" s="124"/>
      <c r="B88" s="25" t="s">
        <v>76</v>
      </c>
      <c r="C88" s="43">
        <v>38</v>
      </c>
      <c r="D88" s="43">
        <v>4</v>
      </c>
      <c r="E88" s="48">
        <f t="shared" si="0"/>
        <v>42</v>
      </c>
      <c r="F88" s="49">
        <v>2332</v>
      </c>
      <c r="G88" s="50">
        <f t="shared" si="1"/>
        <v>2374</v>
      </c>
      <c r="H88" s="42"/>
    </row>
    <row r="89" spans="1:8" ht="15">
      <c r="A89" s="124"/>
      <c r="B89" s="25" t="s">
        <v>77</v>
      </c>
      <c r="C89" s="43">
        <v>50</v>
      </c>
      <c r="D89" s="43">
        <v>0</v>
      </c>
      <c r="E89" s="48">
        <f t="shared" si="0"/>
        <v>50</v>
      </c>
      <c r="F89" s="49">
        <v>1879</v>
      </c>
      <c r="G89" s="50">
        <f t="shared" si="1"/>
        <v>1929</v>
      </c>
      <c r="H89" s="42"/>
    </row>
    <row r="90" spans="1:8" ht="15">
      <c r="A90" s="124"/>
      <c r="B90" s="25" t="s">
        <v>78</v>
      </c>
      <c r="C90" s="43">
        <v>59</v>
      </c>
      <c r="D90" s="43">
        <v>11</v>
      </c>
      <c r="E90" s="48">
        <f t="shared" si="0"/>
        <v>70</v>
      </c>
      <c r="F90" s="49">
        <v>2808</v>
      </c>
      <c r="G90" s="50">
        <f t="shared" si="1"/>
        <v>2878</v>
      </c>
      <c r="H90" s="42"/>
    </row>
    <row r="91" spans="1:8" ht="15">
      <c r="A91" s="124"/>
      <c r="B91" s="25" t="s">
        <v>79</v>
      </c>
      <c r="C91" s="43">
        <v>16</v>
      </c>
      <c r="D91" s="43">
        <v>8</v>
      </c>
      <c r="E91" s="48">
        <f t="shared" si="0"/>
        <v>24</v>
      </c>
      <c r="F91" s="49">
        <v>1557</v>
      </c>
      <c r="G91" s="50">
        <f t="shared" si="1"/>
        <v>1581</v>
      </c>
      <c r="H91" s="42"/>
    </row>
    <row r="92" spans="1:8" s="23" customFormat="1" ht="15">
      <c r="A92" s="124"/>
      <c r="B92" s="30" t="s">
        <v>80</v>
      </c>
      <c r="C92" s="31">
        <v>318</v>
      </c>
      <c r="D92" s="31">
        <v>18</v>
      </c>
      <c r="E92" s="31">
        <f t="shared" si="0"/>
        <v>336</v>
      </c>
      <c r="F92" s="31">
        <v>16299</v>
      </c>
      <c r="G92" s="51">
        <f t="shared" si="1"/>
        <v>16635</v>
      </c>
      <c r="H92" s="42"/>
    </row>
    <row r="93" spans="1:8" ht="15">
      <c r="A93" s="124"/>
      <c r="B93" s="32" t="s">
        <v>82</v>
      </c>
      <c r="C93" s="33">
        <v>1459</v>
      </c>
      <c r="D93" s="33">
        <v>613</v>
      </c>
      <c r="E93" s="44">
        <f t="shared" si="0"/>
        <v>2072</v>
      </c>
      <c r="F93" s="29">
        <v>19382</v>
      </c>
      <c r="G93" s="52">
        <f t="shared" si="1"/>
        <v>21454</v>
      </c>
      <c r="H93" s="42"/>
    </row>
    <row r="94" spans="1:8" ht="15">
      <c r="A94" s="124"/>
      <c r="B94" s="32" t="s">
        <v>124</v>
      </c>
      <c r="C94" s="33">
        <v>487</v>
      </c>
      <c r="D94" s="33">
        <v>44</v>
      </c>
      <c r="E94" s="44">
        <f t="shared" si="0"/>
        <v>531</v>
      </c>
      <c r="F94" s="29">
        <v>24095</v>
      </c>
      <c r="G94" s="52">
        <f t="shared" si="1"/>
        <v>24626</v>
      </c>
      <c r="H94" s="42"/>
    </row>
    <row r="95" spans="1:8" s="23" customFormat="1" ht="15">
      <c r="A95" s="124"/>
      <c r="B95" s="30" t="s">
        <v>85</v>
      </c>
      <c r="C95" s="31">
        <v>1946</v>
      </c>
      <c r="D95" s="31">
        <v>657</v>
      </c>
      <c r="E95" s="31">
        <f t="shared" si="0"/>
        <v>2603</v>
      </c>
      <c r="F95" s="31">
        <v>43477</v>
      </c>
      <c r="G95" s="51">
        <f t="shared" si="1"/>
        <v>46080</v>
      </c>
      <c r="H95" s="42"/>
    </row>
    <row r="96" spans="1:8" ht="15">
      <c r="A96" s="124"/>
      <c r="B96" s="32" t="s">
        <v>86</v>
      </c>
      <c r="C96" s="33">
        <v>16217</v>
      </c>
      <c r="D96" s="33">
        <v>2485</v>
      </c>
      <c r="E96" s="44">
        <f>C96+D96</f>
        <v>18702</v>
      </c>
      <c r="F96" s="29">
        <v>146662</v>
      </c>
      <c r="G96" s="52">
        <f t="shared" si="1"/>
        <v>165364</v>
      </c>
      <c r="H96" s="42"/>
    </row>
    <row r="97" spans="1:8" ht="15">
      <c r="A97" s="124"/>
      <c r="B97" s="32" t="s">
        <v>125</v>
      </c>
      <c r="C97" s="33">
        <v>651</v>
      </c>
      <c r="D97" s="33">
        <v>120</v>
      </c>
      <c r="E97" s="44">
        <f t="shared" si="0"/>
        <v>771</v>
      </c>
      <c r="F97" s="29">
        <v>17998</v>
      </c>
      <c r="G97" s="52">
        <f t="shared" si="1"/>
        <v>18769</v>
      </c>
      <c r="H97" s="42"/>
    </row>
    <row r="98" spans="1:8" s="23" customFormat="1" ht="15">
      <c r="A98" s="124"/>
      <c r="B98" s="30" t="s">
        <v>89</v>
      </c>
      <c r="C98" s="31">
        <v>16868</v>
      </c>
      <c r="D98" s="31">
        <v>2605</v>
      </c>
      <c r="E98" s="31">
        <f t="shared" si="0"/>
        <v>19473</v>
      </c>
      <c r="F98" s="31">
        <v>164660</v>
      </c>
      <c r="G98" s="51">
        <f t="shared" si="1"/>
        <v>184133</v>
      </c>
      <c r="H98" s="42"/>
    </row>
    <row r="99" spans="1:8" s="36" customFormat="1" ht="15.75">
      <c r="A99" s="125"/>
      <c r="B99" s="34" t="s">
        <v>90</v>
      </c>
      <c r="C99" s="35">
        <v>19132</v>
      </c>
      <c r="D99" s="35">
        <v>3280</v>
      </c>
      <c r="E99" s="35">
        <f t="shared" si="0"/>
        <v>22412</v>
      </c>
      <c r="F99" s="35">
        <v>224436</v>
      </c>
      <c r="G99" s="53">
        <f t="shared" si="1"/>
        <v>246848</v>
      </c>
      <c r="H99" s="42"/>
    </row>
    <row r="100" spans="5:7" ht="15">
      <c r="E100" s="37"/>
      <c r="F100" s="37"/>
      <c r="G100" s="37"/>
    </row>
    <row r="101" spans="2:4" ht="12.75">
      <c r="B101" s="38" t="s">
        <v>91</v>
      </c>
      <c r="C101" s="38"/>
      <c r="D101" s="38"/>
    </row>
    <row r="102" spans="2:4" ht="12.75">
      <c r="B102" s="39" t="s">
        <v>92</v>
      </c>
      <c r="C102" s="39"/>
      <c r="D102" s="39"/>
    </row>
    <row r="104" spans="1:7" ht="37.5" customHeight="1">
      <c r="A104" s="127" t="s">
        <v>105</v>
      </c>
      <c r="B104" s="127"/>
      <c r="C104" s="127"/>
      <c r="D104" s="127"/>
      <c r="E104" s="127"/>
      <c r="F104" s="127"/>
      <c r="G104" s="127"/>
    </row>
    <row r="105" spans="2:4" ht="18.75">
      <c r="B105" s="27"/>
      <c r="C105" s="27"/>
      <c r="D105" s="27"/>
    </row>
    <row r="106" spans="1:7" ht="17.25" customHeight="1">
      <c r="A106" s="128" t="s">
        <v>44</v>
      </c>
      <c r="B106" s="129"/>
      <c r="C106" s="126" t="s">
        <v>106</v>
      </c>
      <c r="D106" s="126"/>
      <c r="E106" s="126"/>
      <c r="F106" s="126"/>
      <c r="G106" s="45"/>
    </row>
    <row r="107" spans="1:7" s="28" customFormat="1" ht="72" customHeight="1">
      <c r="A107" s="130"/>
      <c r="B107" s="131"/>
      <c r="C107" s="46" t="s">
        <v>101</v>
      </c>
      <c r="D107" s="46" t="s">
        <v>102</v>
      </c>
      <c r="E107" s="54" t="s">
        <v>103</v>
      </c>
      <c r="F107" s="46" t="s">
        <v>90</v>
      </c>
      <c r="G107" s="47" t="s">
        <v>104</v>
      </c>
    </row>
    <row r="108" spans="1:8" ht="15">
      <c r="A108" s="124" t="s">
        <v>46</v>
      </c>
      <c r="B108" s="25" t="s">
        <v>47</v>
      </c>
      <c r="C108" s="43">
        <v>0</v>
      </c>
      <c r="D108" s="43">
        <v>0</v>
      </c>
      <c r="E108" s="48">
        <v>0</v>
      </c>
      <c r="F108" s="49">
        <v>815</v>
      </c>
      <c r="G108" s="50">
        <f>E108+F108</f>
        <v>815</v>
      </c>
      <c r="H108" s="42"/>
    </row>
    <row r="109" spans="1:8" ht="15">
      <c r="A109" s="124"/>
      <c r="B109" s="25" t="s">
        <v>48</v>
      </c>
      <c r="C109" s="43">
        <v>81</v>
      </c>
      <c r="D109" s="43">
        <v>12</v>
      </c>
      <c r="E109" s="48">
        <v>93</v>
      </c>
      <c r="F109" s="49">
        <v>2111</v>
      </c>
      <c r="G109" s="50">
        <f aca="true" t="shared" si="2" ref="G109:G140">E109+F109</f>
        <v>2204</v>
      </c>
      <c r="H109" s="42"/>
    </row>
    <row r="110" spans="1:8" ht="15">
      <c r="A110" s="124"/>
      <c r="B110" s="25" t="s">
        <v>49</v>
      </c>
      <c r="C110" s="43">
        <v>341</v>
      </c>
      <c r="D110" s="43">
        <v>31</v>
      </c>
      <c r="E110" s="48">
        <v>372</v>
      </c>
      <c r="F110" s="49">
        <v>4220</v>
      </c>
      <c r="G110" s="50">
        <f t="shared" si="2"/>
        <v>4592</v>
      </c>
      <c r="H110" s="42"/>
    </row>
    <row r="111" spans="1:8" ht="15">
      <c r="A111" s="124"/>
      <c r="B111" s="25" t="s">
        <v>50</v>
      </c>
      <c r="C111" s="43">
        <v>20</v>
      </c>
      <c r="D111" s="43">
        <v>0</v>
      </c>
      <c r="E111" s="48">
        <v>20</v>
      </c>
      <c r="F111" s="49">
        <v>3027</v>
      </c>
      <c r="G111" s="50">
        <f t="shared" si="2"/>
        <v>3047</v>
      </c>
      <c r="H111" s="42"/>
    </row>
    <row r="112" spans="1:8" ht="15">
      <c r="A112" s="124"/>
      <c r="B112" s="25" t="s">
        <v>51</v>
      </c>
      <c r="C112" s="43">
        <v>1049</v>
      </c>
      <c r="D112" s="43">
        <v>107</v>
      </c>
      <c r="E112" s="48">
        <v>1156</v>
      </c>
      <c r="F112" s="49">
        <v>20679</v>
      </c>
      <c r="G112" s="50">
        <f t="shared" si="2"/>
        <v>21835</v>
      </c>
      <c r="H112" s="42"/>
    </row>
    <row r="113" spans="1:8" ht="15">
      <c r="A113" s="124"/>
      <c r="B113" s="25" t="s">
        <v>52</v>
      </c>
      <c r="C113" s="43">
        <v>18</v>
      </c>
      <c r="D113" s="43">
        <v>4</v>
      </c>
      <c r="E113" s="48">
        <v>22</v>
      </c>
      <c r="F113" s="49">
        <v>534</v>
      </c>
      <c r="G113" s="50">
        <f t="shared" si="2"/>
        <v>556</v>
      </c>
      <c r="H113" s="42"/>
    </row>
    <row r="114" spans="1:8" ht="15">
      <c r="A114" s="124"/>
      <c r="B114" s="25" t="s">
        <v>53</v>
      </c>
      <c r="C114" s="43">
        <v>34</v>
      </c>
      <c r="D114" s="43">
        <v>1</v>
      </c>
      <c r="E114" s="48">
        <v>35</v>
      </c>
      <c r="F114" s="49">
        <v>2187</v>
      </c>
      <c r="G114" s="50">
        <f t="shared" si="2"/>
        <v>2222</v>
      </c>
      <c r="H114" s="42"/>
    </row>
    <row r="115" spans="1:8" ht="15">
      <c r="A115" s="124"/>
      <c r="B115" s="25" t="s">
        <v>54</v>
      </c>
      <c r="C115" s="43">
        <v>46</v>
      </c>
      <c r="D115" s="43">
        <v>8</v>
      </c>
      <c r="E115" s="48">
        <v>54</v>
      </c>
      <c r="F115" s="49">
        <v>3534</v>
      </c>
      <c r="G115" s="50">
        <f t="shared" si="2"/>
        <v>3588</v>
      </c>
      <c r="H115" s="42"/>
    </row>
    <row r="116" spans="1:8" ht="15">
      <c r="A116" s="124"/>
      <c r="B116" s="25" t="s">
        <v>55</v>
      </c>
      <c r="C116" s="43">
        <v>18</v>
      </c>
      <c r="D116" s="43">
        <v>9</v>
      </c>
      <c r="E116" s="48">
        <v>27</v>
      </c>
      <c r="F116" s="49">
        <v>1742</v>
      </c>
      <c r="G116" s="50">
        <f t="shared" si="2"/>
        <v>1769</v>
      </c>
      <c r="H116" s="42"/>
    </row>
    <row r="117" spans="1:8" ht="15">
      <c r="A117" s="124"/>
      <c r="B117" s="25" t="s">
        <v>56</v>
      </c>
      <c r="C117" s="43">
        <v>14</v>
      </c>
      <c r="D117" s="43">
        <v>1</v>
      </c>
      <c r="E117" s="48">
        <v>15</v>
      </c>
      <c r="F117" s="49">
        <v>1740</v>
      </c>
      <c r="G117" s="50">
        <f t="shared" si="2"/>
        <v>1755</v>
      </c>
      <c r="H117" s="42"/>
    </row>
    <row r="118" spans="1:8" ht="15">
      <c r="A118" s="124"/>
      <c r="B118" s="25" t="s">
        <v>57</v>
      </c>
      <c r="C118" s="43">
        <v>268</v>
      </c>
      <c r="D118" s="43">
        <v>100</v>
      </c>
      <c r="E118" s="48">
        <v>368</v>
      </c>
      <c r="F118" s="49">
        <v>4356</v>
      </c>
      <c r="G118" s="50">
        <f t="shared" si="2"/>
        <v>4724</v>
      </c>
      <c r="H118" s="42"/>
    </row>
    <row r="119" spans="1:8" ht="15">
      <c r="A119" s="124"/>
      <c r="B119" s="25" t="s">
        <v>58</v>
      </c>
      <c r="C119" s="43">
        <v>13</v>
      </c>
      <c r="D119" s="43">
        <v>1</v>
      </c>
      <c r="E119" s="48">
        <v>14</v>
      </c>
      <c r="F119" s="49">
        <v>1217</v>
      </c>
      <c r="G119" s="50">
        <f t="shared" si="2"/>
        <v>1231</v>
      </c>
      <c r="H119" s="42"/>
    </row>
    <row r="120" spans="1:8" ht="15">
      <c r="A120" s="124"/>
      <c r="B120" s="25" t="s">
        <v>59</v>
      </c>
      <c r="C120" s="43">
        <v>258</v>
      </c>
      <c r="D120" s="43">
        <v>11</v>
      </c>
      <c r="E120" s="48">
        <v>269</v>
      </c>
      <c r="F120" s="49">
        <v>3070</v>
      </c>
      <c r="G120" s="50">
        <f t="shared" si="2"/>
        <v>3339</v>
      </c>
      <c r="H120" s="42"/>
    </row>
    <row r="121" spans="1:8" ht="15">
      <c r="A121" s="124"/>
      <c r="B121" s="25" t="s">
        <v>60</v>
      </c>
      <c r="C121" s="43">
        <v>165</v>
      </c>
      <c r="D121" s="43">
        <v>11</v>
      </c>
      <c r="E121" s="48">
        <v>176</v>
      </c>
      <c r="F121" s="49">
        <v>2851</v>
      </c>
      <c r="G121" s="50">
        <f t="shared" si="2"/>
        <v>3027</v>
      </c>
      <c r="H121" s="42"/>
    </row>
    <row r="122" spans="1:8" ht="15">
      <c r="A122" s="124"/>
      <c r="B122" s="25" t="s">
        <v>61</v>
      </c>
      <c r="C122" s="43">
        <v>168</v>
      </c>
      <c r="D122" s="43">
        <v>14</v>
      </c>
      <c r="E122" s="48">
        <v>182</v>
      </c>
      <c r="F122" s="49">
        <v>7565</v>
      </c>
      <c r="G122" s="50">
        <f t="shared" si="2"/>
        <v>7747</v>
      </c>
      <c r="H122" s="42"/>
    </row>
    <row r="123" spans="1:8" ht="15">
      <c r="A123" s="124"/>
      <c r="B123" s="25" t="s">
        <v>62</v>
      </c>
      <c r="C123" s="43">
        <v>41</v>
      </c>
      <c r="D123" s="43">
        <v>1</v>
      </c>
      <c r="E123" s="48">
        <v>42</v>
      </c>
      <c r="F123" s="49">
        <v>4728</v>
      </c>
      <c r="G123" s="50">
        <f t="shared" si="2"/>
        <v>4770</v>
      </c>
      <c r="H123" s="42"/>
    </row>
    <row r="124" spans="1:8" ht="15">
      <c r="A124" s="124"/>
      <c r="B124" s="25" t="s">
        <v>63</v>
      </c>
      <c r="C124" s="43">
        <v>4</v>
      </c>
      <c r="D124" s="43">
        <v>0</v>
      </c>
      <c r="E124" s="48">
        <v>4</v>
      </c>
      <c r="F124" s="49">
        <v>653</v>
      </c>
      <c r="G124" s="50">
        <f t="shared" si="2"/>
        <v>657</v>
      </c>
      <c r="H124" s="42"/>
    </row>
    <row r="125" spans="1:8" ht="15">
      <c r="A125" s="124"/>
      <c r="B125" s="25" t="s">
        <v>64</v>
      </c>
      <c r="C125" s="43">
        <v>1666</v>
      </c>
      <c r="D125" s="43">
        <v>1015</v>
      </c>
      <c r="E125" s="48">
        <v>2681</v>
      </c>
      <c r="F125" s="49">
        <v>20958</v>
      </c>
      <c r="G125" s="50">
        <f t="shared" si="2"/>
        <v>23639</v>
      </c>
      <c r="H125" s="42"/>
    </row>
    <row r="126" spans="1:8" ht="15">
      <c r="A126" s="124"/>
      <c r="B126" s="25" t="s">
        <v>65</v>
      </c>
      <c r="C126" s="43">
        <v>11253</v>
      </c>
      <c r="D126" s="43">
        <v>1414</v>
      </c>
      <c r="E126" s="48">
        <v>12667</v>
      </c>
      <c r="F126" s="49">
        <v>77144</v>
      </c>
      <c r="G126" s="50">
        <f t="shared" si="2"/>
        <v>89811</v>
      </c>
      <c r="H126" s="42"/>
    </row>
    <row r="127" spans="1:8" ht="15">
      <c r="A127" s="124"/>
      <c r="B127" s="25" t="s">
        <v>66</v>
      </c>
      <c r="C127" s="43">
        <v>19</v>
      </c>
      <c r="D127" s="43">
        <v>2</v>
      </c>
      <c r="E127" s="48">
        <v>21</v>
      </c>
      <c r="F127" s="49">
        <v>1918</v>
      </c>
      <c r="G127" s="50">
        <f t="shared" si="2"/>
        <v>1939</v>
      </c>
      <c r="H127" s="42"/>
    </row>
    <row r="128" spans="1:8" ht="15">
      <c r="A128" s="124"/>
      <c r="B128" s="25" t="s">
        <v>67</v>
      </c>
      <c r="C128" s="43">
        <v>14</v>
      </c>
      <c r="D128" s="43">
        <v>1</v>
      </c>
      <c r="E128" s="48">
        <v>15</v>
      </c>
      <c r="F128" s="49">
        <v>3035</v>
      </c>
      <c r="G128" s="50">
        <f t="shared" si="2"/>
        <v>3050</v>
      </c>
      <c r="H128" s="42"/>
    </row>
    <row r="129" spans="1:8" ht="15">
      <c r="A129" s="124"/>
      <c r="B129" s="25" t="s">
        <v>68</v>
      </c>
      <c r="C129" s="43">
        <v>1213</v>
      </c>
      <c r="D129" s="43">
        <v>83</v>
      </c>
      <c r="E129" s="48">
        <v>1296</v>
      </c>
      <c r="F129" s="49">
        <v>13337</v>
      </c>
      <c r="G129" s="50">
        <f t="shared" si="2"/>
        <v>14633</v>
      </c>
      <c r="H129" s="42"/>
    </row>
    <row r="130" spans="1:8" ht="15">
      <c r="A130" s="124"/>
      <c r="B130" s="25" t="s">
        <v>69</v>
      </c>
      <c r="C130" s="43">
        <v>213</v>
      </c>
      <c r="D130" s="43">
        <v>13</v>
      </c>
      <c r="E130" s="48">
        <v>226</v>
      </c>
      <c r="F130" s="49">
        <v>4200</v>
      </c>
      <c r="G130" s="50">
        <f t="shared" si="2"/>
        <v>4426</v>
      </c>
      <c r="H130" s="42"/>
    </row>
    <row r="131" spans="1:8" ht="15">
      <c r="A131" s="124"/>
      <c r="B131" s="25" t="s">
        <v>70</v>
      </c>
      <c r="C131" s="43">
        <v>21</v>
      </c>
      <c r="D131" s="43">
        <v>0</v>
      </c>
      <c r="E131" s="48">
        <v>21</v>
      </c>
      <c r="F131" s="49">
        <v>2176</v>
      </c>
      <c r="G131" s="50">
        <f t="shared" si="2"/>
        <v>2197</v>
      </c>
      <c r="H131" s="42"/>
    </row>
    <row r="132" spans="1:8" ht="15">
      <c r="A132" s="124"/>
      <c r="B132" s="25" t="s">
        <v>71</v>
      </c>
      <c r="C132" s="43">
        <v>25</v>
      </c>
      <c r="D132" s="43">
        <v>0</v>
      </c>
      <c r="E132" s="48">
        <v>25</v>
      </c>
      <c r="F132" s="49">
        <v>2192</v>
      </c>
      <c r="G132" s="50">
        <f t="shared" si="2"/>
        <v>2217</v>
      </c>
      <c r="H132" s="42"/>
    </row>
    <row r="133" spans="1:8" ht="15">
      <c r="A133" s="124"/>
      <c r="B133" s="25" t="s">
        <v>72</v>
      </c>
      <c r="C133" s="43">
        <v>128</v>
      </c>
      <c r="D133" s="43">
        <v>23</v>
      </c>
      <c r="E133" s="48">
        <v>151</v>
      </c>
      <c r="F133" s="49">
        <v>1763</v>
      </c>
      <c r="G133" s="50">
        <f t="shared" si="2"/>
        <v>1914</v>
      </c>
      <c r="H133" s="42"/>
    </row>
    <row r="134" spans="1:8" ht="15">
      <c r="A134" s="124"/>
      <c r="B134" s="25" t="s">
        <v>73</v>
      </c>
      <c r="C134" s="43">
        <v>26</v>
      </c>
      <c r="D134" s="43">
        <v>5</v>
      </c>
      <c r="E134" s="48">
        <v>31</v>
      </c>
      <c r="F134" s="49">
        <v>1233</v>
      </c>
      <c r="G134" s="50">
        <f t="shared" si="2"/>
        <v>1264</v>
      </c>
      <c r="H134" s="42"/>
    </row>
    <row r="135" spans="1:8" ht="15">
      <c r="A135" s="124"/>
      <c r="B135" s="25" t="s">
        <v>74</v>
      </c>
      <c r="C135" s="43">
        <v>46</v>
      </c>
      <c r="D135" s="43">
        <v>5</v>
      </c>
      <c r="E135" s="48">
        <v>51</v>
      </c>
      <c r="F135" s="49">
        <v>2357</v>
      </c>
      <c r="G135" s="50">
        <f t="shared" si="2"/>
        <v>2408</v>
      </c>
      <c r="H135" s="42"/>
    </row>
    <row r="136" spans="1:8" ht="15">
      <c r="A136" s="124"/>
      <c r="B136" s="25" t="s">
        <v>75</v>
      </c>
      <c r="C136" s="43">
        <v>14</v>
      </c>
      <c r="D136" s="43">
        <v>0</v>
      </c>
      <c r="E136" s="48">
        <v>14</v>
      </c>
      <c r="F136" s="49">
        <v>548</v>
      </c>
      <c r="G136" s="50">
        <f t="shared" si="2"/>
        <v>562</v>
      </c>
      <c r="H136" s="42"/>
    </row>
    <row r="137" spans="1:8" ht="15">
      <c r="A137" s="124"/>
      <c r="B137" s="25" t="s">
        <v>76</v>
      </c>
      <c r="C137" s="43">
        <v>31</v>
      </c>
      <c r="D137" s="43">
        <v>5</v>
      </c>
      <c r="E137" s="48">
        <v>36</v>
      </c>
      <c r="F137" s="49">
        <v>2334</v>
      </c>
      <c r="G137" s="50">
        <f t="shared" si="2"/>
        <v>2370</v>
      </c>
      <c r="H137" s="42"/>
    </row>
    <row r="138" spans="1:8" ht="15">
      <c r="A138" s="124"/>
      <c r="B138" s="25" t="s">
        <v>77</v>
      </c>
      <c r="C138" s="43">
        <v>39</v>
      </c>
      <c r="D138" s="43">
        <v>1</v>
      </c>
      <c r="E138" s="48">
        <v>40</v>
      </c>
      <c r="F138" s="49">
        <v>2064</v>
      </c>
      <c r="G138" s="50">
        <f t="shared" si="2"/>
        <v>2104</v>
      </c>
      <c r="H138" s="42"/>
    </row>
    <row r="139" spans="1:8" ht="15">
      <c r="A139" s="124"/>
      <c r="B139" s="25" t="s">
        <v>78</v>
      </c>
      <c r="C139" s="43">
        <v>64</v>
      </c>
      <c r="D139" s="43">
        <v>37</v>
      </c>
      <c r="E139" s="48">
        <v>101</v>
      </c>
      <c r="F139" s="49">
        <v>2115</v>
      </c>
      <c r="G139" s="50">
        <f t="shared" si="2"/>
        <v>2216</v>
      </c>
      <c r="H139" s="42"/>
    </row>
    <row r="140" spans="1:8" ht="15">
      <c r="A140" s="124"/>
      <c r="B140" s="25" t="s">
        <v>79</v>
      </c>
      <c r="C140" s="43">
        <v>19</v>
      </c>
      <c r="D140" s="43">
        <v>1</v>
      </c>
      <c r="E140" s="48">
        <v>20</v>
      </c>
      <c r="F140" s="49">
        <v>1660</v>
      </c>
      <c r="G140" s="50">
        <f t="shared" si="2"/>
        <v>1680</v>
      </c>
      <c r="H140" s="42"/>
    </row>
    <row r="141" spans="1:8" s="23" customFormat="1" ht="15">
      <c r="A141" s="124"/>
      <c r="B141" s="30" t="s">
        <v>80</v>
      </c>
      <c r="C141" s="31">
        <f>C122+C123+C128</f>
        <v>223</v>
      </c>
      <c r="D141" s="31">
        <f>D122+D123+D128</f>
        <v>16</v>
      </c>
      <c r="E141" s="31">
        <f>E122+E123+E128</f>
        <v>239</v>
      </c>
      <c r="F141" s="31">
        <v>15328</v>
      </c>
      <c r="G141" s="51">
        <f>G122+G123+G128</f>
        <v>15567</v>
      </c>
      <c r="H141" s="42"/>
    </row>
    <row r="142" spans="1:8" ht="15">
      <c r="A142" s="124"/>
      <c r="B142" s="32" t="s">
        <v>81</v>
      </c>
      <c r="C142" s="33">
        <f>C108+C117+C120+C127+C132+C134</f>
        <v>342</v>
      </c>
      <c r="D142" s="33">
        <f>D108+D117+D120+D127+D132+D134</f>
        <v>19</v>
      </c>
      <c r="E142" s="44">
        <f>E108+E117+E120+E127+E132+E134</f>
        <v>361</v>
      </c>
      <c r="F142" s="29">
        <v>10968</v>
      </c>
      <c r="G142" s="52">
        <f>G108+G117+G120+G127+G132+G134</f>
        <v>11329</v>
      </c>
      <c r="H142" s="42"/>
    </row>
    <row r="143" spans="1:8" ht="15">
      <c r="A143" s="124"/>
      <c r="B143" s="32" t="s">
        <v>82</v>
      </c>
      <c r="C143" s="33">
        <f>C118+C133+C135+C139</f>
        <v>506</v>
      </c>
      <c r="D143" s="33">
        <f>D118+D133+D135+D139</f>
        <v>165</v>
      </c>
      <c r="E143" s="44">
        <f>E118+E133+E135+E139</f>
        <v>671</v>
      </c>
      <c r="F143" s="29">
        <v>10591</v>
      </c>
      <c r="G143" s="52">
        <f>G118+G133+G135+G139</f>
        <v>11262</v>
      </c>
      <c r="H143" s="42"/>
    </row>
    <row r="144" spans="1:8" ht="15">
      <c r="A144" s="124"/>
      <c r="B144" s="32" t="s">
        <v>83</v>
      </c>
      <c r="C144" s="33">
        <f>C114+C130+C131+C138</f>
        <v>307</v>
      </c>
      <c r="D144" s="33">
        <f>D114+D130+D131+D138</f>
        <v>15</v>
      </c>
      <c r="E144" s="44">
        <f>E114+E130+E131+E138</f>
        <v>322</v>
      </c>
      <c r="F144" s="29">
        <v>10627</v>
      </c>
      <c r="G144" s="52">
        <f>G114+G130+G131+G138</f>
        <v>10949</v>
      </c>
      <c r="H144" s="42"/>
    </row>
    <row r="145" spans="1:8" ht="15">
      <c r="A145" s="124"/>
      <c r="B145" s="32" t="s">
        <v>84</v>
      </c>
      <c r="C145" s="33">
        <f>C111+C115+C119</f>
        <v>79</v>
      </c>
      <c r="D145" s="33">
        <f>D111+D115+D119</f>
        <v>9</v>
      </c>
      <c r="E145" s="44">
        <f>E111+E115+E119</f>
        <v>88</v>
      </c>
      <c r="F145" s="29">
        <v>7778</v>
      </c>
      <c r="G145" s="52">
        <f>G111+G115+G119</f>
        <v>7866</v>
      </c>
      <c r="H145" s="42"/>
    </row>
    <row r="146" spans="1:8" s="23" customFormat="1" ht="15">
      <c r="A146" s="124"/>
      <c r="B146" s="30" t="s">
        <v>85</v>
      </c>
      <c r="C146" s="31">
        <f>C142+C143+C144+C145</f>
        <v>1234</v>
      </c>
      <c r="D146" s="31">
        <f>D142+D143+D144+D145</f>
        <v>208</v>
      </c>
      <c r="E146" s="31">
        <f>E142+E143+E144+E145</f>
        <v>1442</v>
      </c>
      <c r="F146" s="31">
        <v>39964</v>
      </c>
      <c r="G146" s="51">
        <f>G142+G143+G144+G145</f>
        <v>41406</v>
      </c>
      <c r="H146" s="42"/>
    </row>
    <row r="147" spans="1:8" ht="15">
      <c r="A147" s="124"/>
      <c r="B147" s="32" t="s">
        <v>86</v>
      </c>
      <c r="C147" s="33">
        <f>C112+C125+C126+C129</f>
        <v>15181</v>
      </c>
      <c r="D147" s="33">
        <f>D112+D125+D126+D129</f>
        <v>2619</v>
      </c>
      <c r="E147" s="44">
        <f>E112+E125+E126+E129</f>
        <v>17800</v>
      </c>
      <c r="F147" s="29">
        <v>132118</v>
      </c>
      <c r="G147" s="52">
        <f>G112+G125+G126+G129</f>
        <v>149918</v>
      </c>
      <c r="H147" s="42"/>
    </row>
    <row r="148" spans="1:8" ht="15">
      <c r="A148" s="124"/>
      <c r="B148" s="32" t="s">
        <v>87</v>
      </c>
      <c r="C148" s="33">
        <f>C109+C110+C113+C121+C124+C136</f>
        <v>623</v>
      </c>
      <c r="D148" s="33">
        <f>D109+D110+D113+D121+D124+D136</f>
        <v>58</v>
      </c>
      <c r="E148" s="44">
        <f>E109+E110+E113+E121+E124+E136</f>
        <v>681</v>
      </c>
      <c r="F148" s="29">
        <v>10917</v>
      </c>
      <c r="G148" s="52">
        <f>G109+G110+G113+G121+G124+G136</f>
        <v>11598</v>
      </c>
      <c r="H148" s="42"/>
    </row>
    <row r="149" spans="1:8" ht="15">
      <c r="A149" s="124"/>
      <c r="B149" s="32" t="s">
        <v>88</v>
      </c>
      <c r="C149" s="33">
        <f>C116+C137+C140</f>
        <v>68</v>
      </c>
      <c r="D149" s="33">
        <f>D116+D137+D140</f>
        <v>15</v>
      </c>
      <c r="E149" s="44">
        <f>E116+E137+E140</f>
        <v>83</v>
      </c>
      <c r="F149" s="29">
        <v>5736</v>
      </c>
      <c r="G149" s="52">
        <f>G116+G137+G140</f>
        <v>5819</v>
      </c>
      <c r="H149" s="42"/>
    </row>
    <row r="150" spans="1:8" s="23" customFormat="1" ht="15">
      <c r="A150" s="124"/>
      <c r="B150" s="30" t="s">
        <v>89</v>
      </c>
      <c r="C150" s="31">
        <f>C147+C148+C149</f>
        <v>15872</v>
      </c>
      <c r="D150" s="31">
        <f>D147+D148+D149</f>
        <v>2692</v>
      </c>
      <c r="E150" s="31">
        <f>E147+E148+E149</f>
        <v>18564</v>
      </c>
      <c r="F150" s="31">
        <v>148771</v>
      </c>
      <c r="G150" s="51">
        <f>G147+G148+G149</f>
        <v>167335</v>
      </c>
      <c r="H150" s="42"/>
    </row>
    <row r="151" spans="1:8" s="36" customFormat="1" ht="15.75">
      <c r="A151" s="125"/>
      <c r="B151" s="34" t="s">
        <v>90</v>
      </c>
      <c r="C151" s="35">
        <f>C141+C146+C150</f>
        <v>17329</v>
      </c>
      <c r="D151" s="35">
        <f>D141+D146+D150</f>
        <v>2916</v>
      </c>
      <c r="E151" s="35">
        <f>E141+E146+E150</f>
        <v>20245</v>
      </c>
      <c r="F151" s="35">
        <v>204063</v>
      </c>
      <c r="G151" s="53">
        <f>G141+G146+G150</f>
        <v>224308</v>
      </c>
      <c r="H151" s="42"/>
    </row>
    <row r="152" spans="5:7" ht="15">
      <c r="E152" s="37"/>
      <c r="F152" s="37"/>
      <c r="G152" s="37"/>
    </row>
    <row r="153" spans="2:4" ht="12.75">
      <c r="B153" s="38" t="s">
        <v>91</v>
      </c>
      <c r="C153" s="38"/>
      <c r="D153" s="38"/>
    </row>
    <row r="154" spans="2:4" ht="12.75">
      <c r="B154" s="39" t="s">
        <v>92</v>
      </c>
      <c r="C154" s="39"/>
      <c r="D154" s="39"/>
    </row>
    <row r="156" spans="2:4" s="40" customFormat="1" ht="12.75">
      <c r="B156" s="41" t="s">
        <v>93</v>
      </c>
      <c r="C156" s="41"/>
      <c r="D156" s="41"/>
    </row>
    <row r="157" spans="2:4" s="40" customFormat="1" ht="12.75">
      <c r="B157" s="41" t="s">
        <v>94</v>
      </c>
      <c r="C157" s="41"/>
      <c r="D157" s="41"/>
    </row>
    <row r="158" spans="2:4" s="40" customFormat="1" ht="12.75">
      <c r="B158" s="41" t="s">
        <v>95</v>
      </c>
      <c r="C158" s="41"/>
      <c r="D158" s="41"/>
    </row>
    <row r="159" spans="2:4" s="40" customFormat="1" ht="12.75">
      <c r="B159" s="41" t="s">
        <v>96</v>
      </c>
      <c r="C159" s="41"/>
      <c r="D159" s="41"/>
    </row>
    <row r="160" spans="2:4" s="40" customFormat="1" ht="12.75">
      <c r="B160" s="41" t="s">
        <v>97</v>
      </c>
      <c r="C160" s="41"/>
      <c r="D160" s="41"/>
    </row>
    <row r="161" spans="2:4" s="40" customFormat="1" ht="12.75">
      <c r="B161" s="41" t="s">
        <v>98</v>
      </c>
      <c r="C161" s="41"/>
      <c r="D161" s="41"/>
    </row>
    <row r="162" spans="2:4" s="40" customFormat="1" ht="12.75">
      <c r="B162" s="41" t="s">
        <v>99</v>
      </c>
      <c r="C162" s="41"/>
      <c r="D162" s="41"/>
    </row>
    <row r="163" spans="2:4" s="40" customFormat="1" ht="12.75">
      <c r="B163" s="41" t="s">
        <v>100</v>
      </c>
      <c r="C163" s="41"/>
      <c r="D163" s="41"/>
    </row>
  </sheetData>
  <sheetProtection/>
  <mergeCells count="13">
    <mergeCell ref="A8:B9"/>
    <mergeCell ref="C8:F8"/>
    <mergeCell ref="A10:A50"/>
    <mergeCell ref="A108:A151"/>
    <mergeCell ref="C106:F106"/>
    <mergeCell ref="A104:G104"/>
    <mergeCell ref="A106:B107"/>
    <mergeCell ref="A2:G2"/>
    <mergeCell ref="A55:G55"/>
    <mergeCell ref="A57:B58"/>
    <mergeCell ref="C57:F57"/>
    <mergeCell ref="A59:A99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11.421875" defaultRowHeight="15"/>
  <cols>
    <col min="1" max="1" width="28.421875" style="7" customWidth="1"/>
    <col min="2" max="6" width="14.28125" style="7" customWidth="1"/>
    <col min="7" max="11" width="11.421875" style="7" customWidth="1"/>
    <col min="12" max="12" width="5.8515625" style="7" customWidth="1"/>
    <col min="13" max="16384" width="11.421875" style="7" customWidth="1"/>
  </cols>
  <sheetData>
    <row r="2" spans="1:6" ht="19.5">
      <c r="A2" s="68" t="s">
        <v>115</v>
      </c>
      <c r="B2" s="69"/>
      <c r="C2" s="69"/>
      <c r="D2" s="69"/>
      <c r="E2" s="69"/>
      <c r="F2" s="70"/>
    </row>
    <row r="4" ht="15">
      <c r="A4" s="26" t="s">
        <v>255</v>
      </c>
    </row>
    <row r="6" ht="18.75">
      <c r="A6" s="27" t="s">
        <v>227</v>
      </c>
    </row>
    <row r="8" spans="1:6" ht="17.25">
      <c r="A8" s="135" t="s">
        <v>228</v>
      </c>
      <c r="B8" s="126" t="s">
        <v>126</v>
      </c>
      <c r="C8" s="126"/>
      <c r="D8" s="126"/>
      <c r="E8" s="126"/>
      <c r="F8" s="59"/>
    </row>
    <row r="9" spans="1:6" ht="47.25">
      <c r="A9" s="136"/>
      <c r="B9" s="71" t="s">
        <v>101</v>
      </c>
      <c r="C9" s="71" t="s">
        <v>102</v>
      </c>
      <c r="D9" s="72" t="s">
        <v>103</v>
      </c>
      <c r="E9" s="71" t="s">
        <v>90</v>
      </c>
      <c r="F9" s="73" t="s">
        <v>104</v>
      </c>
    </row>
    <row r="10" spans="1:6" ht="15">
      <c r="A10" s="74" t="s">
        <v>110</v>
      </c>
      <c r="B10" s="43">
        <v>331</v>
      </c>
      <c r="C10" s="43">
        <v>23</v>
      </c>
      <c r="D10" s="48">
        <v>354</v>
      </c>
      <c r="E10" s="49">
        <v>16445</v>
      </c>
      <c r="F10" s="50">
        <v>16799</v>
      </c>
    </row>
    <row r="11" spans="1:6" ht="15">
      <c r="A11" s="74" t="s">
        <v>111</v>
      </c>
      <c r="B11" s="43">
        <v>364</v>
      </c>
      <c r="C11" s="43">
        <v>28</v>
      </c>
      <c r="D11" s="48">
        <v>392</v>
      </c>
      <c r="E11" s="49">
        <v>23966</v>
      </c>
      <c r="F11" s="50">
        <v>24358</v>
      </c>
    </row>
    <row r="12" spans="1:6" ht="15">
      <c r="A12" s="74" t="s">
        <v>108</v>
      </c>
      <c r="B12" s="43">
        <v>1055</v>
      </c>
      <c r="C12" s="43">
        <v>102</v>
      </c>
      <c r="D12" s="48">
        <v>1157</v>
      </c>
      <c r="E12" s="49">
        <v>20407</v>
      </c>
      <c r="F12" s="50">
        <v>21564</v>
      </c>
    </row>
    <row r="13" spans="1:6" ht="15">
      <c r="A13" s="74" t="s">
        <v>109</v>
      </c>
      <c r="B13" s="43">
        <v>599</v>
      </c>
      <c r="C13" s="43">
        <v>88</v>
      </c>
      <c r="D13" s="48">
        <v>687</v>
      </c>
      <c r="E13" s="49">
        <v>18732</v>
      </c>
      <c r="F13" s="50">
        <v>19419</v>
      </c>
    </row>
    <row r="14" spans="1:6" ht="15">
      <c r="A14" s="74" t="s">
        <v>86</v>
      </c>
      <c r="B14" s="43">
        <v>13183</v>
      </c>
      <c r="C14" s="43">
        <v>1577</v>
      </c>
      <c r="D14" s="48">
        <v>14760</v>
      </c>
      <c r="E14" s="49">
        <v>155217</v>
      </c>
      <c r="F14" s="50">
        <v>169977</v>
      </c>
    </row>
    <row r="15" spans="1:6" ht="15">
      <c r="A15" s="75"/>
      <c r="B15" s="43"/>
      <c r="C15" s="43"/>
      <c r="D15" s="49"/>
      <c r="E15" s="49"/>
      <c r="F15" s="50"/>
    </row>
    <row r="16" spans="1:6" ht="15.75">
      <c r="A16" s="76" t="s">
        <v>107</v>
      </c>
      <c r="B16" s="77">
        <v>15532</v>
      </c>
      <c r="C16" s="77">
        <v>1818</v>
      </c>
      <c r="D16" s="78">
        <v>17350</v>
      </c>
      <c r="E16" s="78">
        <v>234767</v>
      </c>
      <c r="F16" s="80">
        <v>252117</v>
      </c>
    </row>
    <row r="21" ht="18.75">
      <c r="A21" s="27" t="s">
        <v>127</v>
      </c>
    </row>
    <row r="23" spans="1:6" ht="17.25">
      <c r="A23" s="135" t="s">
        <v>126</v>
      </c>
      <c r="B23" s="126" t="s">
        <v>112</v>
      </c>
      <c r="C23" s="126"/>
      <c r="D23" s="126"/>
      <c r="E23" s="126"/>
      <c r="F23" s="59"/>
    </row>
    <row r="24" spans="1:6" ht="47.25">
      <c r="A24" s="136"/>
      <c r="B24" s="71" t="s">
        <v>101</v>
      </c>
      <c r="C24" s="71" t="s">
        <v>102</v>
      </c>
      <c r="D24" s="72" t="s">
        <v>103</v>
      </c>
      <c r="E24" s="71" t="s">
        <v>90</v>
      </c>
      <c r="F24" s="73" t="s">
        <v>104</v>
      </c>
    </row>
    <row r="25" spans="1:6" ht="15">
      <c r="A25" s="74" t="s">
        <v>110</v>
      </c>
      <c r="B25" s="43">
        <v>318</v>
      </c>
      <c r="C25" s="43">
        <v>18</v>
      </c>
      <c r="D25" s="48">
        <f>SUM(B25:C25)</f>
        <v>336</v>
      </c>
      <c r="E25" s="49">
        <v>2355</v>
      </c>
      <c r="F25" s="50">
        <f>D25+E25</f>
        <v>2691</v>
      </c>
    </row>
    <row r="26" spans="1:6" ht="15">
      <c r="A26" s="74" t="s">
        <v>111</v>
      </c>
      <c r="B26" s="43">
        <v>487</v>
      </c>
      <c r="C26" s="43">
        <v>44</v>
      </c>
      <c r="D26" s="48">
        <f>SUM(B26:C26)</f>
        <v>531</v>
      </c>
      <c r="E26" s="49">
        <v>3500</v>
      </c>
      <c r="F26" s="50">
        <f>D26+E26</f>
        <v>4031</v>
      </c>
    </row>
    <row r="27" spans="1:6" ht="15">
      <c r="A27" s="74" t="s">
        <v>108</v>
      </c>
      <c r="B27" s="43">
        <v>1459</v>
      </c>
      <c r="C27" s="43">
        <v>613</v>
      </c>
      <c r="D27" s="48">
        <f>SUM(B27:C27)</f>
        <v>2072</v>
      </c>
      <c r="E27" s="49">
        <v>5078</v>
      </c>
      <c r="F27" s="50">
        <f>D27+E27</f>
        <v>7150</v>
      </c>
    </row>
    <row r="28" spans="1:6" ht="15">
      <c r="A28" s="74" t="s">
        <v>109</v>
      </c>
      <c r="B28" s="43">
        <v>651</v>
      </c>
      <c r="C28" s="43">
        <v>120</v>
      </c>
      <c r="D28" s="48">
        <f>SUM(B28:C28)</f>
        <v>771</v>
      </c>
      <c r="E28" s="49">
        <v>4028</v>
      </c>
      <c r="F28" s="50">
        <f>D28+E28</f>
        <v>4799</v>
      </c>
    </row>
    <row r="29" spans="1:6" ht="15">
      <c r="A29" s="74" t="s">
        <v>86</v>
      </c>
      <c r="B29" s="43">
        <v>16217</v>
      </c>
      <c r="C29" s="43">
        <v>2485</v>
      </c>
      <c r="D29" s="48">
        <f>SUM(B29:C29)</f>
        <v>18702</v>
      </c>
      <c r="E29" s="49">
        <v>47776</v>
      </c>
      <c r="F29" s="50">
        <f>D29+E29</f>
        <v>66478</v>
      </c>
    </row>
    <row r="30" spans="1:6" ht="15">
      <c r="A30" s="75"/>
      <c r="B30" s="43"/>
      <c r="C30" s="43"/>
      <c r="D30" s="49"/>
      <c r="E30" s="49"/>
      <c r="F30" s="50"/>
    </row>
    <row r="31" spans="1:6" ht="15.75">
      <c r="A31" s="76" t="s">
        <v>107</v>
      </c>
      <c r="B31" s="77">
        <v>19132</v>
      </c>
      <c r="C31" s="77">
        <v>3280</v>
      </c>
      <c r="D31" s="78">
        <f>SUM(B31:C31)</f>
        <v>22412</v>
      </c>
      <c r="E31" s="78">
        <v>62737</v>
      </c>
      <c r="F31" s="80">
        <f>D31+E31</f>
        <v>85149</v>
      </c>
    </row>
    <row r="35" ht="18.75">
      <c r="A35" s="27" t="s">
        <v>116</v>
      </c>
    </row>
    <row r="37" spans="1:11" ht="17.25">
      <c r="A37" s="135" t="s">
        <v>112</v>
      </c>
      <c r="B37" s="126" t="s">
        <v>106</v>
      </c>
      <c r="C37" s="126"/>
      <c r="D37" s="126"/>
      <c r="E37" s="126"/>
      <c r="F37" s="59"/>
      <c r="G37" s="60"/>
      <c r="H37" s="60"/>
      <c r="I37" s="60"/>
      <c r="J37" s="60"/>
      <c r="K37" s="25"/>
    </row>
    <row r="38" spans="1:11" ht="47.25">
      <c r="A38" s="136"/>
      <c r="B38" s="71" t="s">
        <v>101</v>
      </c>
      <c r="C38" s="71" t="s">
        <v>102</v>
      </c>
      <c r="D38" s="72" t="s">
        <v>103</v>
      </c>
      <c r="E38" s="71" t="s">
        <v>90</v>
      </c>
      <c r="F38" s="73" t="s">
        <v>104</v>
      </c>
      <c r="G38" s="25"/>
      <c r="H38" s="25"/>
      <c r="I38" s="25"/>
      <c r="J38" s="25"/>
      <c r="K38" s="61"/>
    </row>
    <row r="39" spans="1:11" ht="15">
      <c r="A39" s="74" t="s">
        <v>110</v>
      </c>
      <c r="B39" s="43">
        <v>223</v>
      </c>
      <c r="C39" s="43">
        <v>16</v>
      </c>
      <c r="D39" s="48">
        <f>SUM(B39:C39)</f>
        <v>239</v>
      </c>
      <c r="E39" s="56">
        <v>1533</v>
      </c>
      <c r="F39" s="50">
        <f>D39+E39</f>
        <v>1772</v>
      </c>
      <c r="G39" s="57"/>
      <c r="H39" s="62"/>
      <c r="I39" s="62"/>
      <c r="J39" s="57"/>
      <c r="K39" s="61"/>
    </row>
    <row r="40" spans="1:11" ht="15">
      <c r="A40" s="74" t="s">
        <v>111</v>
      </c>
      <c r="B40" s="43">
        <v>430</v>
      </c>
      <c r="C40" s="43">
        <v>26</v>
      </c>
      <c r="D40" s="48">
        <f aca="true" t="shared" si="0" ref="D40:D45">SUM(B40:C40)</f>
        <v>456</v>
      </c>
      <c r="E40" s="56">
        <v>3367</v>
      </c>
      <c r="F40" s="50">
        <f aca="true" t="shared" si="1" ref="F40:F45">D40+E40</f>
        <v>3823</v>
      </c>
      <c r="G40" s="58"/>
      <c r="H40" s="63"/>
      <c r="I40" s="63"/>
      <c r="J40" s="58"/>
      <c r="K40" s="64"/>
    </row>
    <row r="41" spans="1:11" ht="15">
      <c r="A41" s="74" t="s">
        <v>108</v>
      </c>
      <c r="B41" s="43">
        <v>804</v>
      </c>
      <c r="C41" s="43">
        <v>182</v>
      </c>
      <c r="D41" s="48">
        <f t="shared" si="0"/>
        <v>986</v>
      </c>
      <c r="E41" s="56">
        <v>3899</v>
      </c>
      <c r="F41" s="50">
        <f t="shared" si="1"/>
        <v>4885</v>
      </c>
      <c r="G41" s="58"/>
      <c r="H41" s="63"/>
      <c r="I41" s="63"/>
      <c r="J41" s="58"/>
      <c r="K41" s="64"/>
    </row>
    <row r="42" spans="1:11" ht="15">
      <c r="A42" s="74" t="s">
        <v>109</v>
      </c>
      <c r="B42" s="43">
        <v>691</v>
      </c>
      <c r="C42" s="43">
        <v>73</v>
      </c>
      <c r="D42" s="48">
        <f t="shared" si="0"/>
        <v>764</v>
      </c>
      <c r="E42" s="56">
        <v>3893</v>
      </c>
      <c r="F42" s="50">
        <f t="shared" si="1"/>
        <v>4657</v>
      </c>
      <c r="G42" s="58"/>
      <c r="H42" s="63"/>
      <c r="I42" s="63"/>
      <c r="J42" s="58"/>
      <c r="K42" s="64"/>
    </row>
    <row r="43" spans="1:11" ht="15">
      <c r="A43" s="74" t="s">
        <v>86</v>
      </c>
      <c r="B43" s="43">
        <v>15181</v>
      </c>
      <c r="C43" s="43">
        <v>2619</v>
      </c>
      <c r="D43" s="48">
        <f t="shared" si="0"/>
        <v>17800</v>
      </c>
      <c r="E43" s="56">
        <v>43115</v>
      </c>
      <c r="F43" s="50">
        <f t="shared" si="1"/>
        <v>60915</v>
      </c>
      <c r="G43" s="58"/>
      <c r="H43" s="63"/>
      <c r="I43" s="63"/>
      <c r="J43" s="58"/>
      <c r="K43" s="64"/>
    </row>
    <row r="44" spans="1:11" ht="15">
      <c r="A44" s="75"/>
      <c r="B44" s="43"/>
      <c r="C44" s="43"/>
      <c r="D44" s="49"/>
      <c r="E44" s="56"/>
      <c r="F44" s="50"/>
      <c r="G44" s="58"/>
      <c r="H44" s="63"/>
      <c r="I44" s="63"/>
      <c r="J44" s="58"/>
      <c r="K44" s="64"/>
    </row>
    <row r="45" spans="1:11" ht="15.75">
      <c r="A45" s="76" t="s">
        <v>107</v>
      </c>
      <c r="B45" s="77">
        <v>17329</v>
      </c>
      <c r="C45" s="77">
        <v>2916</v>
      </c>
      <c r="D45" s="78">
        <f t="shared" si="0"/>
        <v>20245</v>
      </c>
      <c r="E45" s="79">
        <v>55807</v>
      </c>
      <c r="F45" s="80">
        <f t="shared" si="1"/>
        <v>76052</v>
      </c>
      <c r="G45" s="58"/>
      <c r="H45" s="63"/>
      <c r="I45" s="63"/>
      <c r="J45" s="58"/>
      <c r="K45" s="64"/>
    </row>
    <row r="46" spans="1:11" ht="15">
      <c r="A46" s="65"/>
      <c r="B46" s="63"/>
      <c r="C46" s="63"/>
      <c r="D46" s="63"/>
      <c r="E46" s="63"/>
      <c r="F46" s="63"/>
      <c r="G46" s="58"/>
      <c r="H46" s="63"/>
      <c r="I46" s="63"/>
      <c r="J46" s="58"/>
      <c r="K46" s="66"/>
    </row>
    <row r="48" ht="18.75">
      <c r="A48" s="27" t="s">
        <v>117</v>
      </c>
    </row>
    <row r="50" spans="1:11" ht="15" customHeight="1">
      <c r="A50" s="135" t="s">
        <v>106</v>
      </c>
      <c r="B50" s="126" t="s">
        <v>113</v>
      </c>
      <c r="C50" s="126"/>
      <c r="D50" s="126"/>
      <c r="E50" s="126"/>
      <c r="F50" s="59"/>
      <c r="G50" s="60"/>
      <c r="H50" s="60"/>
      <c r="I50" s="60"/>
      <c r="J50" s="60"/>
      <c r="K50" s="25"/>
    </row>
    <row r="51" spans="1:11" ht="47.25">
      <c r="A51" s="136"/>
      <c r="B51" s="71" t="s">
        <v>101</v>
      </c>
      <c r="C51" s="71" t="s">
        <v>102</v>
      </c>
      <c r="D51" s="72" t="s">
        <v>103</v>
      </c>
      <c r="E51" s="71" t="s">
        <v>90</v>
      </c>
      <c r="F51" s="73" t="s">
        <v>104</v>
      </c>
      <c r="G51" s="25"/>
      <c r="H51" s="25"/>
      <c r="I51" s="25"/>
      <c r="J51" s="25"/>
      <c r="K51" s="67"/>
    </row>
    <row r="52" spans="1:11" ht="15">
      <c r="A52" s="74" t="s">
        <v>110</v>
      </c>
      <c r="B52" s="43">
        <v>302</v>
      </c>
      <c r="C52" s="43">
        <v>27</v>
      </c>
      <c r="D52" s="48">
        <f>SUM(B52:C52)</f>
        <v>329</v>
      </c>
      <c r="E52" s="56">
        <v>3137</v>
      </c>
      <c r="F52" s="50">
        <f>D52+E52</f>
        <v>3466</v>
      </c>
      <c r="G52" s="57"/>
      <c r="H52" s="62"/>
      <c r="I52" s="62"/>
      <c r="J52" s="57"/>
      <c r="K52" s="67"/>
    </row>
    <row r="53" spans="1:11" ht="15">
      <c r="A53" s="74" t="s">
        <v>111</v>
      </c>
      <c r="B53" s="43">
        <v>492</v>
      </c>
      <c r="C53" s="43">
        <v>68</v>
      </c>
      <c r="D53" s="48">
        <f aca="true" t="shared" si="2" ref="D53:D58">SUM(B53:C53)</f>
        <v>560</v>
      </c>
      <c r="E53" s="56">
        <v>3169</v>
      </c>
      <c r="F53" s="50">
        <f aca="true" t="shared" si="3" ref="F53:F58">D53+E53</f>
        <v>3729</v>
      </c>
      <c r="G53" s="58"/>
      <c r="H53" s="63"/>
      <c r="I53" s="63"/>
      <c r="J53" s="58"/>
      <c r="K53" s="64"/>
    </row>
    <row r="54" spans="1:11" ht="15">
      <c r="A54" s="74" t="s">
        <v>108</v>
      </c>
      <c r="B54" s="43">
        <v>558</v>
      </c>
      <c r="C54" s="43">
        <v>50</v>
      </c>
      <c r="D54" s="48">
        <f t="shared" si="2"/>
        <v>608</v>
      </c>
      <c r="E54" s="56">
        <v>2950</v>
      </c>
      <c r="F54" s="50">
        <f t="shared" si="3"/>
        <v>3558</v>
      </c>
      <c r="G54" s="58"/>
      <c r="H54" s="63"/>
      <c r="I54" s="63"/>
      <c r="J54" s="58"/>
      <c r="K54" s="64"/>
    </row>
    <row r="55" spans="1:11" ht="15">
      <c r="A55" s="74" t="s">
        <v>109</v>
      </c>
      <c r="B55" s="43">
        <v>489</v>
      </c>
      <c r="C55" s="43">
        <v>65</v>
      </c>
      <c r="D55" s="48">
        <f>SUM(B55:C55)</f>
        <v>554</v>
      </c>
      <c r="E55" s="56">
        <v>3658</v>
      </c>
      <c r="F55" s="50">
        <f t="shared" si="3"/>
        <v>4212</v>
      </c>
      <c r="G55" s="58"/>
      <c r="H55" s="63"/>
      <c r="I55" s="63"/>
      <c r="J55" s="58"/>
      <c r="K55" s="64"/>
    </row>
    <row r="56" spans="1:11" ht="15">
      <c r="A56" s="74" t="s">
        <v>86</v>
      </c>
      <c r="B56" s="43">
        <v>14618</v>
      </c>
      <c r="C56" s="43">
        <v>2094</v>
      </c>
      <c r="D56" s="48">
        <f>SUM(B56:C56)</f>
        <v>16712</v>
      </c>
      <c r="E56" s="56">
        <v>50809</v>
      </c>
      <c r="F56" s="50">
        <f t="shared" si="3"/>
        <v>67521</v>
      </c>
      <c r="G56" s="58"/>
      <c r="H56" s="63"/>
      <c r="I56" s="63"/>
      <c r="J56" s="58"/>
      <c r="K56" s="64"/>
    </row>
    <row r="57" spans="1:11" ht="15">
      <c r="A57" s="75"/>
      <c r="B57" s="43"/>
      <c r="C57" s="43"/>
      <c r="D57" s="49"/>
      <c r="E57" s="56"/>
      <c r="F57" s="50"/>
      <c r="G57" s="58"/>
      <c r="H57" s="63"/>
      <c r="I57" s="63"/>
      <c r="J57" s="58"/>
      <c r="K57" s="64"/>
    </row>
    <row r="58" spans="1:11" ht="15.75">
      <c r="A58" s="76" t="s">
        <v>107</v>
      </c>
      <c r="B58" s="77">
        <v>16459</v>
      </c>
      <c r="C58" s="77">
        <v>2304</v>
      </c>
      <c r="D58" s="78">
        <f t="shared" si="2"/>
        <v>18763</v>
      </c>
      <c r="E58" s="79">
        <v>63723</v>
      </c>
      <c r="F58" s="80">
        <f t="shared" si="3"/>
        <v>82486</v>
      </c>
      <c r="G58" s="58"/>
      <c r="H58" s="63"/>
      <c r="I58" s="63"/>
      <c r="J58" s="58"/>
      <c r="K58" s="64"/>
    </row>
    <row r="59" spans="1:11" ht="15">
      <c r="A59" s="65"/>
      <c r="B59" s="63"/>
      <c r="C59" s="63"/>
      <c r="D59" s="63"/>
      <c r="E59" s="63"/>
      <c r="F59" s="63"/>
      <c r="G59" s="58"/>
      <c r="H59" s="63"/>
      <c r="I59" s="63"/>
      <c r="J59" s="58"/>
      <c r="K59" s="66"/>
    </row>
    <row r="61" ht="18.75">
      <c r="A61" s="27" t="s">
        <v>118</v>
      </c>
    </row>
    <row r="63" spans="1:6" ht="15" customHeight="1">
      <c r="A63" s="135" t="s">
        <v>113</v>
      </c>
      <c r="B63" s="126" t="s">
        <v>114</v>
      </c>
      <c r="C63" s="126"/>
      <c r="D63" s="126"/>
      <c r="E63" s="126"/>
      <c r="F63" s="59"/>
    </row>
    <row r="64" spans="1:6" ht="47.25">
      <c r="A64" s="136"/>
      <c r="B64" s="71" t="s">
        <v>101</v>
      </c>
      <c r="C64" s="71" t="s">
        <v>102</v>
      </c>
      <c r="D64" s="72" t="s">
        <v>103</v>
      </c>
      <c r="E64" s="71" t="s">
        <v>90</v>
      </c>
      <c r="F64" s="73" t="s">
        <v>104</v>
      </c>
    </row>
    <row r="65" spans="1:6" ht="15">
      <c r="A65" s="74" t="s">
        <v>110</v>
      </c>
      <c r="B65" s="43">
        <v>283</v>
      </c>
      <c r="C65" s="43">
        <v>32</v>
      </c>
      <c r="D65" s="48">
        <f>SUM(B65:C65)</f>
        <v>315</v>
      </c>
      <c r="E65" s="56">
        <v>2756</v>
      </c>
      <c r="F65" s="50">
        <f>D65+E65</f>
        <v>3071</v>
      </c>
    </row>
    <row r="66" spans="1:6" ht="15">
      <c r="A66" s="74" t="s">
        <v>111</v>
      </c>
      <c r="B66" s="43">
        <v>532</v>
      </c>
      <c r="C66" s="43">
        <v>57</v>
      </c>
      <c r="D66" s="48">
        <f aca="true" t="shared" si="4" ref="D66:D71">SUM(B66:C66)</f>
        <v>589</v>
      </c>
      <c r="E66" s="56">
        <v>4677</v>
      </c>
      <c r="F66" s="50">
        <f aca="true" t="shared" si="5" ref="F66:F71">D66+E66</f>
        <v>5266</v>
      </c>
    </row>
    <row r="67" spans="1:6" ht="15">
      <c r="A67" s="74" t="s">
        <v>108</v>
      </c>
      <c r="B67" s="43">
        <v>622</v>
      </c>
      <c r="C67" s="43">
        <v>76</v>
      </c>
      <c r="D67" s="48">
        <f t="shared" si="4"/>
        <v>698</v>
      </c>
      <c r="E67" s="56">
        <v>4245</v>
      </c>
      <c r="F67" s="50">
        <f t="shared" si="5"/>
        <v>4943</v>
      </c>
    </row>
    <row r="68" spans="1:6" ht="15">
      <c r="A68" s="74" t="s">
        <v>109</v>
      </c>
      <c r="B68" s="43">
        <v>690</v>
      </c>
      <c r="C68" s="43">
        <v>93</v>
      </c>
      <c r="D68" s="48">
        <f t="shared" si="4"/>
        <v>783</v>
      </c>
      <c r="E68" s="56">
        <v>4147</v>
      </c>
      <c r="F68" s="50">
        <f t="shared" si="5"/>
        <v>4930</v>
      </c>
    </row>
    <row r="69" spans="1:6" ht="15">
      <c r="A69" s="74" t="s">
        <v>86</v>
      </c>
      <c r="B69" s="43">
        <v>13184</v>
      </c>
      <c r="C69" s="43">
        <v>2338</v>
      </c>
      <c r="D69" s="48">
        <f t="shared" si="4"/>
        <v>15522</v>
      </c>
      <c r="E69" s="56">
        <v>37624</v>
      </c>
      <c r="F69" s="50">
        <f t="shared" si="5"/>
        <v>53146</v>
      </c>
    </row>
    <row r="70" spans="1:6" ht="15">
      <c r="A70" s="75"/>
      <c r="B70" s="43"/>
      <c r="C70" s="43"/>
      <c r="D70" s="49"/>
      <c r="E70" s="56"/>
      <c r="F70" s="50"/>
    </row>
    <row r="71" spans="1:6" ht="15.75">
      <c r="A71" s="76" t="s">
        <v>107</v>
      </c>
      <c r="B71" s="77">
        <v>15311</v>
      </c>
      <c r="C71" s="77">
        <v>2596</v>
      </c>
      <c r="D71" s="78">
        <f t="shared" si="4"/>
        <v>17907</v>
      </c>
      <c r="E71" s="79">
        <v>53449</v>
      </c>
      <c r="F71" s="80">
        <f t="shared" si="5"/>
        <v>71356</v>
      </c>
    </row>
    <row r="74" ht="15">
      <c r="A74" s="81" t="s">
        <v>119</v>
      </c>
    </row>
    <row r="75" spans="1:6" ht="66.75" customHeight="1">
      <c r="A75" s="137" t="s">
        <v>120</v>
      </c>
      <c r="B75" s="137"/>
      <c r="C75" s="137"/>
      <c r="D75" s="137"/>
      <c r="E75" s="137"/>
      <c r="F75" s="137"/>
    </row>
  </sheetData>
  <sheetProtection/>
  <mergeCells count="11">
    <mergeCell ref="A63:A64"/>
    <mergeCell ref="B63:E63"/>
    <mergeCell ref="A8:A9"/>
    <mergeCell ref="B8:E8"/>
    <mergeCell ref="A23:A24"/>
    <mergeCell ref="B23:E23"/>
    <mergeCell ref="A75:F75"/>
    <mergeCell ref="B37:E37"/>
    <mergeCell ref="A37:A38"/>
    <mergeCell ref="A50:A51"/>
    <mergeCell ref="B50:E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6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7.7109375" style="0" customWidth="1"/>
    <col min="2" max="2" width="21.57421875" style="0" customWidth="1"/>
    <col min="3" max="3" width="13.28125" style="0" customWidth="1"/>
    <col min="7" max="7" width="13.28125" style="0" customWidth="1"/>
  </cols>
  <sheetData>
    <row r="2" spans="1:7" ht="19.5">
      <c r="A2" s="132" t="s">
        <v>129</v>
      </c>
      <c r="B2" s="133"/>
      <c r="C2" s="133"/>
      <c r="D2" s="133"/>
      <c r="E2" s="133"/>
      <c r="F2" s="133"/>
      <c r="G2" s="134"/>
    </row>
    <row r="3" spans="1:7" ht="15">
      <c r="A3" s="25"/>
      <c r="B3" s="25"/>
      <c r="C3" s="25"/>
      <c r="D3" s="25"/>
      <c r="E3" s="24"/>
      <c r="F3" s="24"/>
      <c r="G3" s="24"/>
    </row>
    <row r="4" spans="1:7" ht="15">
      <c r="A4" s="26" t="s">
        <v>254</v>
      </c>
      <c r="B4" s="25"/>
      <c r="C4" s="25"/>
      <c r="D4" s="25"/>
      <c r="E4" s="24"/>
      <c r="F4" s="24"/>
      <c r="G4" s="24"/>
    </row>
    <row r="5" spans="1:7" ht="15">
      <c r="A5" s="25"/>
      <c r="B5" s="25"/>
      <c r="C5" s="25"/>
      <c r="D5" s="25"/>
      <c r="E5" s="24"/>
      <c r="F5" s="24"/>
      <c r="G5" s="24"/>
    </row>
    <row r="6" spans="1:12" ht="18.75">
      <c r="A6" s="141" t="s">
        <v>229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ht="15">
      <c r="A7" s="113"/>
    </row>
    <row r="9" spans="1:7" ht="17.25">
      <c r="A9" s="131" t="s">
        <v>225</v>
      </c>
      <c r="B9" s="131"/>
      <c r="C9" s="138" t="s">
        <v>126</v>
      </c>
      <c r="D9" s="138"/>
      <c r="E9" s="138"/>
      <c r="F9" s="138"/>
      <c r="G9" s="88"/>
    </row>
    <row r="10" spans="1:7" ht="51.75">
      <c r="A10" s="131"/>
      <c r="B10" s="131"/>
      <c r="C10" s="46" t="s">
        <v>101</v>
      </c>
      <c r="D10" s="46" t="s">
        <v>102</v>
      </c>
      <c r="E10" s="112" t="s">
        <v>103</v>
      </c>
      <c r="F10" s="46" t="s">
        <v>90</v>
      </c>
      <c r="G10" s="46" t="s">
        <v>104</v>
      </c>
    </row>
    <row r="11" spans="1:7" ht="15" customHeight="1">
      <c r="A11" s="139" t="s">
        <v>226</v>
      </c>
      <c r="B11" s="114" t="s">
        <v>131</v>
      </c>
      <c r="C11" s="49">
        <v>676</v>
      </c>
      <c r="D11" s="49">
        <v>70</v>
      </c>
      <c r="E11" s="48">
        <v>746</v>
      </c>
      <c r="F11" s="86">
        <v>2695</v>
      </c>
      <c r="G11" s="86">
        <v>3441</v>
      </c>
    </row>
    <row r="12" spans="1:7" ht="15">
      <c r="A12" s="139"/>
      <c r="B12" s="114" t="s">
        <v>132</v>
      </c>
      <c r="C12" s="49">
        <v>805</v>
      </c>
      <c r="D12" s="49">
        <v>124</v>
      </c>
      <c r="E12" s="48">
        <v>929</v>
      </c>
      <c r="F12" s="86">
        <v>2634</v>
      </c>
      <c r="G12" s="86">
        <v>3563</v>
      </c>
    </row>
    <row r="13" spans="1:7" ht="15">
      <c r="A13" s="139"/>
      <c r="B13" s="114" t="s">
        <v>133</v>
      </c>
      <c r="C13" s="49">
        <v>593</v>
      </c>
      <c r="D13" s="49">
        <v>90</v>
      </c>
      <c r="E13" s="48">
        <v>683</v>
      </c>
      <c r="F13" s="86">
        <v>1334</v>
      </c>
      <c r="G13" s="86">
        <v>2017</v>
      </c>
    </row>
    <row r="14" spans="1:7" ht="15">
      <c r="A14" s="139"/>
      <c r="B14" s="114" t="s">
        <v>134</v>
      </c>
      <c r="C14" s="49">
        <v>256</v>
      </c>
      <c r="D14" s="49">
        <v>63</v>
      </c>
      <c r="E14" s="48">
        <v>319</v>
      </c>
      <c r="F14" s="86">
        <v>3107</v>
      </c>
      <c r="G14" s="86">
        <v>3426</v>
      </c>
    </row>
    <row r="15" spans="1:7" ht="15">
      <c r="A15" s="139"/>
      <c r="B15" s="114" t="s">
        <v>230</v>
      </c>
      <c r="C15" s="49">
        <v>460</v>
      </c>
      <c r="D15" s="49">
        <v>115</v>
      </c>
      <c r="E15" s="48">
        <v>575</v>
      </c>
      <c r="F15" s="86">
        <v>1858</v>
      </c>
      <c r="G15" s="86">
        <v>2433</v>
      </c>
    </row>
    <row r="16" spans="1:7" ht="15">
      <c r="A16" s="139"/>
      <c r="B16" s="114" t="s">
        <v>137</v>
      </c>
      <c r="C16" s="49">
        <v>230</v>
      </c>
      <c r="D16" s="49">
        <v>50</v>
      </c>
      <c r="E16" s="48">
        <v>280</v>
      </c>
      <c r="F16" s="86">
        <v>1052</v>
      </c>
      <c r="G16" s="86">
        <v>1332</v>
      </c>
    </row>
    <row r="17" spans="1:7" ht="15">
      <c r="A17" s="139"/>
      <c r="B17" s="114" t="s">
        <v>138</v>
      </c>
      <c r="C17" s="49">
        <v>541</v>
      </c>
      <c r="D17" s="49">
        <v>93</v>
      </c>
      <c r="E17" s="48">
        <v>634</v>
      </c>
      <c r="F17" s="86">
        <v>2113</v>
      </c>
      <c r="G17" s="86">
        <v>2747</v>
      </c>
    </row>
    <row r="18" spans="1:7" ht="15">
      <c r="A18" s="139"/>
      <c r="B18" s="114" t="s">
        <v>139</v>
      </c>
      <c r="C18" s="49">
        <v>511</v>
      </c>
      <c r="D18" s="49">
        <v>55</v>
      </c>
      <c r="E18" s="48">
        <v>566</v>
      </c>
      <c r="F18" s="86">
        <v>2004</v>
      </c>
      <c r="G18" s="86">
        <v>2570</v>
      </c>
    </row>
    <row r="19" spans="1:7" ht="15">
      <c r="A19" s="139"/>
      <c r="B19" s="114" t="s">
        <v>140</v>
      </c>
      <c r="C19" s="49">
        <v>457</v>
      </c>
      <c r="D19" s="49">
        <v>32</v>
      </c>
      <c r="E19" s="48">
        <v>489</v>
      </c>
      <c r="F19" s="86">
        <v>840</v>
      </c>
      <c r="G19" s="86">
        <v>1329</v>
      </c>
    </row>
    <row r="20" spans="1:7" ht="15">
      <c r="A20" s="139"/>
      <c r="B20" s="114" t="s">
        <v>141</v>
      </c>
      <c r="C20" s="49">
        <v>471</v>
      </c>
      <c r="D20" s="49">
        <v>62</v>
      </c>
      <c r="E20" s="48">
        <v>533</v>
      </c>
      <c r="F20" s="86">
        <v>1603</v>
      </c>
      <c r="G20" s="86">
        <v>2136</v>
      </c>
    </row>
    <row r="21" spans="1:7" ht="15">
      <c r="A21" s="139"/>
      <c r="B21" s="114" t="s">
        <v>142</v>
      </c>
      <c r="C21" s="49">
        <v>894</v>
      </c>
      <c r="D21" s="49">
        <v>143</v>
      </c>
      <c r="E21" s="48">
        <v>1037</v>
      </c>
      <c r="F21" s="86">
        <v>7404</v>
      </c>
      <c r="G21" s="86">
        <v>8441</v>
      </c>
    </row>
    <row r="22" spans="1:7" ht="15">
      <c r="A22" s="139"/>
      <c r="B22" s="114" t="s">
        <v>143</v>
      </c>
      <c r="C22" s="49">
        <v>588</v>
      </c>
      <c r="D22" s="49">
        <v>40</v>
      </c>
      <c r="E22" s="48">
        <v>628</v>
      </c>
      <c r="F22" s="86">
        <v>6137</v>
      </c>
      <c r="G22" s="86">
        <v>6765</v>
      </c>
    </row>
    <row r="23" spans="1:7" ht="15">
      <c r="A23" s="139"/>
      <c r="B23" s="114" t="s">
        <v>144</v>
      </c>
      <c r="C23" s="49">
        <v>252</v>
      </c>
      <c r="D23" s="49">
        <v>12</v>
      </c>
      <c r="E23" s="48">
        <v>264</v>
      </c>
      <c r="F23" s="86">
        <v>1269</v>
      </c>
      <c r="G23" s="86">
        <v>1533</v>
      </c>
    </row>
    <row r="24" spans="1:7" ht="15">
      <c r="A24" s="139"/>
      <c r="B24" s="114" t="s">
        <v>145</v>
      </c>
      <c r="C24" s="49">
        <v>194</v>
      </c>
      <c r="D24" s="49">
        <v>15</v>
      </c>
      <c r="E24" s="48">
        <v>209</v>
      </c>
      <c r="F24" s="86">
        <v>3457</v>
      </c>
      <c r="G24" s="86">
        <v>3666</v>
      </c>
    </row>
    <row r="25" spans="1:7" ht="15">
      <c r="A25" s="139"/>
      <c r="B25" s="114" t="s">
        <v>146</v>
      </c>
      <c r="C25" s="49">
        <v>270</v>
      </c>
      <c r="D25" s="49">
        <v>42</v>
      </c>
      <c r="E25" s="48">
        <v>312</v>
      </c>
      <c r="F25" s="86">
        <v>3527</v>
      </c>
      <c r="G25" s="86">
        <v>3839</v>
      </c>
    </row>
    <row r="26" spans="1:7" ht="15">
      <c r="A26" s="139"/>
      <c r="B26" s="114" t="s">
        <v>147</v>
      </c>
      <c r="C26" s="49">
        <v>199</v>
      </c>
      <c r="D26" s="49">
        <v>11</v>
      </c>
      <c r="E26" s="48">
        <v>210</v>
      </c>
      <c r="F26" s="86">
        <v>1681</v>
      </c>
      <c r="G26" s="86">
        <v>1891</v>
      </c>
    </row>
    <row r="27" spans="1:7" ht="15">
      <c r="A27" s="139"/>
      <c r="B27" s="114" t="s">
        <v>231</v>
      </c>
      <c r="C27" s="49">
        <v>402</v>
      </c>
      <c r="D27" s="49">
        <v>54</v>
      </c>
      <c r="E27" s="48">
        <v>456</v>
      </c>
      <c r="F27" s="86">
        <v>2091</v>
      </c>
      <c r="G27" s="86">
        <v>2547</v>
      </c>
    </row>
    <row r="28" spans="1:7" ht="15">
      <c r="A28" s="139"/>
      <c r="B28" s="114" t="s">
        <v>232</v>
      </c>
      <c r="C28" s="49">
        <v>47</v>
      </c>
      <c r="D28" s="49">
        <v>13</v>
      </c>
      <c r="E28" s="48">
        <v>60</v>
      </c>
      <c r="F28" s="86">
        <v>2018</v>
      </c>
      <c r="G28" s="86">
        <v>2078</v>
      </c>
    </row>
    <row r="29" spans="1:7" ht="15">
      <c r="A29" s="139"/>
      <c r="B29" s="114" t="s">
        <v>152</v>
      </c>
      <c r="C29" s="49">
        <v>341</v>
      </c>
      <c r="D29" s="49">
        <v>80</v>
      </c>
      <c r="E29" s="48">
        <v>421</v>
      </c>
      <c r="F29" s="86">
        <v>2912</v>
      </c>
      <c r="G29" s="86">
        <v>3333</v>
      </c>
    </row>
    <row r="30" spans="1:7" ht="15">
      <c r="A30" s="139"/>
      <c r="B30" s="114" t="s">
        <v>154</v>
      </c>
      <c r="C30" s="49">
        <v>10</v>
      </c>
      <c r="D30" s="49">
        <v>5</v>
      </c>
      <c r="E30" s="48">
        <v>15</v>
      </c>
      <c r="F30" s="86">
        <v>1696</v>
      </c>
      <c r="G30" s="86">
        <v>1711</v>
      </c>
    </row>
    <row r="31" spans="1:7" ht="15">
      <c r="A31" s="139"/>
      <c r="B31" s="114" t="s">
        <v>155</v>
      </c>
      <c r="C31" s="49">
        <v>77</v>
      </c>
      <c r="D31" s="49">
        <v>6</v>
      </c>
      <c r="E31" s="48">
        <v>83</v>
      </c>
      <c r="F31" s="86">
        <v>2022</v>
      </c>
      <c r="G31" s="86">
        <v>2105</v>
      </c>
    </row>
    <row r="32" spans="1:7" ht="15">
      <c r="A32" s="139"/>
      <c r="B32" s="114" t="s">
        <v>156</v>
      </c>
      <c r="C32" s="49">
        <v>191</v>
      </c>
      <c r="D32" s="49">
        <v>21</v>
      </c>
      <c r="E32" s="48">
        <v>212</v>
      </c>
      <c r="F32" s="86">
        <v>2538</v>
      </c>
      <c r="G32" s="86">
        <v>2750</v>
      </c>
    </row>
    <row r="33" spans="1:7" ht="15">
      <c r="A33" s="139"/>
      <c r="B33" s="114" t="s">
        <v>157</v>
      </c>
      <c r="C33" s="49">
        <v>121</v>
      </c>
      <c r="D33" s="49">
        <v>15</v>
      </c>
      <c r="E33" s="48">
        <v>136</v>
      </c>
      <c r="F33" s="86">
        <v>1376</v>
      </c>
      <c r="G33" s="86">
        <v>1512</v>
      </c>
    </row>
    <row r="34" spans="1:7" ht="15">
      <c r="A34" s="139"/>
      <c r="B34" s="114" t="s">
        <v>158</v>
      </c>
      <c r="C34" s="49">
        <v>391</v>
      </c>
      <c r="D34" s="49">
        <v>10</v>
      </c>
      <c r="E34" s="48">
        <v>401</v>
      </c>
      <c r="F34" s="86">
        <v>2666</v>
      </c>
      <c r="G34" s="86">
        <v>3067</v>
      </c>
    </row>
    <row r="35" spans="1:7" ht="15">
      <c r="A35" s="139"/>
      <c r="B35" s="114" t="s">
        <v>159</v>
      </c>
      <c r="C35" s="49">
        <v>171</v>
      </c>
      <c r="D35" s="49">
        <v>29</v>
      </c>
      <c r="E35" s="48">
        <v>200</v>
      </c>
      <c r="F35" s="86">
        <v>3499</v>
      </c>
      <c r="G35" s="86">
        <v>3699</v>
      </c>
    </row>
    <row r="36" spans="1:7" ht="15">
      <c r="A36" s="139"/>
      <c r="B36" s="114" t="s">
        <v>160</v>
      </c>
      <c r="C36" s="49">
        <v>93</v>
      </c>
      <c r="D36" s="49">
        <v>13</v>
      </c>
      <c r="E36" s="48">
        <v>106</v>
      </c>
      <c r="F36" s="86">
        <v>6371</v>
      </c>
      <c r="G36" s="86">
        <v>6477</v>
      </c>
    </row>
    <row r="37" spans="1:7" ht="15">
      <c r="A37" s="139"/>
      <c r="B37" s="114" t="s">
        <v>161</v>
      </c>
      <c r="C37" s="49">
        <v>13</v>
      </c>
      <c r="D37" s="49">
        <v>5</v>
      </c>
      <c r="E37" s="48">
        <v>18</v>
      </c>
      <c r="F37" s="86">
        <v>1061</v>
      </c>
      <c r="G37" s="86">
        <v>1079</v>
      </c>
    </row>
    <row r="38" spans="1:7" ht="15">
      <c r="A38" s="139"/>
      <c r="B38" s="114" t="s">
        <v>162</v>
      </c>
      <c r="C38" s="49">
        <v>32</v>
      </c>
      <c r="D38" s="49">
        <v>1</v>
      </c>
      <c r="E38" s="48">
        <v>33</v>
      </c>
      <c r="F38" s="86">
        <v>1919</v>
      </c>
      <c r="G38" s="86">
        <v>1952</v>
      </c>
    </row>
    <row r="39" spans="1:7" ht="15">
      <c r="A39" s="139"/>
      <c r="B39" s="114" t="s">
        <v>163</v>
      </c>
      <c r="C39" s="49">
        <v>20</v>
      </c>
      <c r="D39" s="49">
        <v>4</v>
      </c>
      <c r="E39" s="48">
        <v>24</v>
      </c>
      <c r="F39" s="86">
        <v>1122</v>
      </c>
      <c r="G39" s="86">
        <v>1146</v>
      </c>
    </row>
    <row r="40" spans="1:7" ht="15">
      <c r="A40" s="139"/>
      <c r="B40" s="114" t="s">
        <v>164</v>
      </c>
      <c r="C40" s="49">
        <v>23</v>
      </c>
      <c r="D40" s="49">
        <v>2</v>
      </c>
      <c r="E40" s="48">
        <v>25</v>
      </c>
      <c r="F40" s="86">
        <v>2885</v>
      </c>
      <c r="G40" s="86">
        <v>2910</v>
      </c>
    </row>
    <row r="41" spans="1:7" ht="15">
      <c r="A41" s="139"/>
      <c r="B41" s="114" t="s">
        <v>233</v>
      </c>
      <c r="C41" s="49">
        <v>14</v>
      </c>
      <c r="D41" s="49">
        <v>5</v>
      </c>
      <c r="E41" s="48">
        <v>19</v>
      </c>
      <c r="F41" s="86">
        <v>1259</v>
      </c>
      <c r="G41" s="86">
        <v>1278</v>
      </c>
    </row>
    <row r="42" spans="1:7" ht="15">
      <c r="A42" s="139"/>
      <c r="B42" s="115" t="s">
        <v>167</v>
      </c>
      <c r="C42" s="118">
        <v>9343</v>
      </c>
      <c r="D42" s="118">
        <v>1280</v>
      </c>
      <c r="E42" s="118">
        <v>10623</v>
      </c>
      <c r="F42" s="87">
        <v>78150</v>
      </c>
      <c r="G42" s="87">
        <v>88773</v>
      </c>
    </row>
    <row r="43" spans="1:7" ht="15">
      <c r="A43" s="139"/>
      <c r="B43" s="114" t="s">
        <v>168</v>
      </c>
      <c r="C43" s="49">
        <v>170</v>
      </c>
      <c r="D43" s="49">
        <v>9</v>
      </c>
      <c r="E43" s="48">
        <v>179</v>
      </c>
      <c r="F43" s="86">
        <v>4007</v>
      </c>
      <c r="G43" s="86">
        <v>4186</v>
      </c>
    </row>
    <row r="44" spans="1:7" ht="15">
      <c r="A44" s="139"/>
      <c r="B44" s="114" t="s">
        <v>169</v>
      </c>
      <c r="C44" s="49">
        <v>292</v>
      </c>
      <c r="D44" s="49">
        <v>19</v>
      </c>
      <c r="E44" s="48">
        <v>311</v>
      </c>
      <c r="F44" s="86">
        <v>9743</v>
      </c>
      <c r="G44" s="86">
        <v>10054</v>
      </c>
    </row>
    <row r="45" spans="1:7" ht="15">
      <c r="A45" s="139"/>
      <c r="B45" s="114" t="s">
        <v>170</v>
      </c>
      <c r="C45" s="49">
        <v>87</v>
      </c>
      <c r="D45" s="49">
        <v>10</v>
      </c>
      <c r="E45" s="48">
        <v>97</v>
      </c>
      <c r="F45" s="86">
        <v>2194</v>
      </c>
      <c r="G45" s="86">
        <v>2291</v>
      </c>
    </row>
    <row r="46" spans="1:7" ht="15">
      <c r="A46" s="139"/>
      <c r="B46" s="114" t="s">
        <v>171</v>
      </c>
      <c r="C46" s="49">
        <v>590</v>
      </c>
      <c r="D46" s="49">
        <v>40</v>
      </c>
      <c r="E46" s="48">
        <v>630</v>
      </c>
      <c r="F46" s="86">
        <v>5140</v>
      </c>
      <c r="G46" s="86">
        <v>5770</v>
      </c>
    </row>
    <row r="47" spans="1:7" ht="15">
      <c r="A47" s="139"/>
      <c r="B47" s="114" t="s">
        <v>172</v>
      </c>
      <c r="C47" s="49">
        <v>190</v>
      </c>
      <c r="D47" s="49">
        <v>11</v>
      </c>
      <c r="E47" s="48">
        <v>201</v>
      </c>
      <c r="F47" s="86">
        <v>3792</v>
      </c>
      <c r="G47" s="86">
        <v>3993</v>
      </c>
    </row>
    <row r="48" spans="1:7" ht="15">
      <c r="A48" s="139"/>
      <c r="B48" s="114" t="s">
        <v>173</v>
      </c>
      <c r="C48" s="49">
        <v>35</v>
      </c>
      <c r="D48" s="49">
        <v>3</v>
      </c>
      <c r="E48" s="48">
        <v>38</v>
      </c>
      <c r="F48" s="86">
        <v>770</v>
      </c>
      <c r="G48" s="86">
        <v>808</v>
      </c>
    </row>
    <row r="49" spans="1:7" ht="15">
      <c r="A49" s="139"/>
      <c r="B49" s="114" t="s">
        <v>174</v>
      </c>
      <c r="C49" s="49">
        <v>22</v>
      </c>
      <c r="D49" s="49">
        <v>8</v>
      </c>
      <c r="E49" s="48">
        <v>30</v>
      </c>
      <c r="F49" s="86">
        <v>595</v>
      </c>
      <c r="G49" s="86">
        <v>625</v>
      </c>
    </row>
    <row r="50" spans="1:7" ht="15">
      <c r="A50" s="139"/>
      <c r="B50" s="114" t="s">
        <v>175</v>
      </c>
      <c r="C50" s="49">
        <v>83</v>
      </c>
      <c r="D50" s="49">
        <v>3</v>
      </c>
      <c r="E50" s="48">
        <v>86</v>
      </c>
      <c r="F50" s="86">
        <v>1407</v>
      </c>
      <c r="G50" s="86">
        <v>1493</v>
      </c>
    </row>
    <row r="51" spans="1:7" ht="15">
      <c r="A51" s="139"/>
      <c r="B51" s="114" t="s">
        <v>176</v>
      </c>
      <c r="C51" s="49">
        <v>19</v>
      </c>
      <c r="D51" s="49">
        <v>1</v>
      </c>
      <c r="E51" s="48">
        <v>20</v>
      </c>
      <c r="F51" s="86">
        <v>2306</v>
      </c>
      <c r="G51" s="86">
        <v>2326</v>
      </c>
    </row>
    <row r="52" spans="1:7" ht="15">
      <c r="A52" s="139"/>
      <c r="B52" s="114" t="s">
        <v>177</v>
      </c>
      <c r="C52" s="49">
        <v>37</v>
      </c>
      <c r="D52" s="49">
        <v>0</v>
      </c>
      <c r="E52" s="48">
        <v>37</v>
      </c>
      <c r="F52" s="86">
        <v>1407</v>
      </c>
      <c r="G52" s="86">
        <v>1444</v>
      </c>
    </row>
    <row r="53" spans="1:7" ht="15">
      <c r="A53" s="139"/>
      <c r="B53" s="116" t="s">
        <v>178</v>
      </c>
      <c r="C53" s="118">
        <v>1525</v>
      </c>
      <c r="D53" s="118">
        <v>104</v>
      </c>
      <c r="E53" s="118">
        <v>1629</v>
      </c>
      <c r="F53" s="87">
        <v>31361</v>
      </c>
      <c r="G53" s="87">
        <v>32990</v>
      </c>
    </row>
    <row r="54" spans="1:7" ht="15">
      <c r="A54" s="139"/>
      <c r="B54" s="114" t="s">
        <v>179</v>
      </c>
      <c r="C54" s="49">
        <v>138</v>
      </c>
      <c r="D54" s="49">
        <v>5</v>
      </c>
      <c r="E54" s="48">
        <v>143</v>
      </c>
      <c r="F54" s="86">
        <v>2921</v>
      </c>
      <c r="G54" s="86">
        <v>3064</v>
      </c>
    </row>
    <row r="55" spans="1:7" ht="15">
      <c r="A55" s="139"/>
      <c r="B55" s="114" t="s">
        <v>180</v>
      </c>
      <c r="C55" s="49">
        <v>60</v>
      </c>
      <c r="D55" s="49">
        <v>13</v>
      </c>
      <c r="E55" s="48">
        <v>73</v>
      </c>
      <c r="F55" s="86">
        <v>806</v>
      </c>
      <c r="G55" s="86">
        <v>879</v>
      </c>
    </row>
    <row r="56" spans="1:7" ht="15">
      <c r="A56" s="139"/>
      <c r="B56" s="114" t="s">
        <v>181</v>
      </c>
      <c r="C56" s="49">
        <v>37</v>
      </c>
      <c r="D56" s="49">
        <v>6</v>
      </c>
      <c r="E56" s="48">
        <v>43</v>
      </c>
      <c r="F56" s="86">
        <v>879</v>
      </c>
      <c r="G56" s="86">
        <v>922</v>
      </c>
    </row>
    <row r="57" spans="1:7" ht="15">
      <c r="A57" s="139"/>
      <c r="B57" s="114" t="s">
        <v>182</v>
      </c>
      <c r="C57" s="49">
        <v>199</v>
      </c>
      <c r="D57" s="49">
        <v>14</v>
      </c>
      <c r="E57" s="48">
        <v>213</v>
      </c>
      <c r="F57" s="86">
        <v>4789</v>
      </c>
      <c r="G57" s="86">
        <v>5002</v>
      </c>
    </row>
    <row r="58" spans="1:7" ht="15">
      <c r="A58" s="139"/>
      <c r="B58" s="114" t="s">
        <v>183</v>
      </c>
      <c r="C58" s="49">
        <v>128</v>
      </c>
      <c r="D58" s="49">
        <v>34</v>
      </c>
      <c r="E58" s="48">
        <v>162</v>
      </c>
      <c r="F58" s="86">
        <v>2215</v>
      </c>
      <c r="G58" s="86">
        <v>2377</v>
      </c>
    </row>
    <row r="59" spans="1:7" ht="15">
      <c r="A59" s="139"/>
      <c r="B59" s="114" t="s">
        <v>184</v>
      </c>
      <c r="C59" s="49">
        <v>72</v>
      </c>
      <c r="D59" s="49">
        <v>3</v>
      </c>
      <c r="E59" s="48">
        <v>75</v>
      </c>
      <c r="F59" s="86">
        <v>1799</v>
      </c>
      <c r="G59" s="86">
        <v>1874</v>
      </c>
    </row>
    <row r="60" spans="1:7" ht="15">
      <c r="A60" s="139"/>
      <c r="B60" s="114" t="s">
        <v>185</v>
      </c>
      <c r="C60" s="49">
        <v>8</v>
      </c>
      <c r="D60" s="49">
        <v>2</v>
      </c>
      <c r="E60" s="48">
        <v>10</v>
      </c>
      <c r="F60" s="86">
        <v>1296</v>
      </c>
      <c r="G60" s="86">
        <v>1306</v>
      </c>
    </row>
    <row r="61" spans="1:7" ht="15">
      <c r="A61" s="139"/>
      <c r="B61" s="114" t="s">
        <v>186</v>
      </c>
      <c r="C61" s="49">
        <v>60</v>
      </c>
      <c r="D61" s="49">
        <v>5</v>
      </c>
      <c r="E61" s="48">
        <v>65</v>
      </c>
      <c r="F61" s="86">
        <v>3074</v>
      </c>
      <c r="G61" s="86">
        <v>3139</v>
      </c>
    </row>
    <row r="62" spans="1:7" ht="15">
      <c r="A62" s="139"/>
      <c r="B62" s="114" t="s">
        <v>187</v>
      </c>
      <c r="C62" s="49">
        <v>151</v>
      </c>
      <c r="D62" s="49">
        <v>15</v>
      </c>
      <c r="E62" s="48">
        <v>166</v>
      </c>
      <c r="F62" s="86">
        <v>2108</v>
      </c>
      <c r="G62" s="86">
        <v>2274</v>
      </c>
    </row>
    <row r="63" spans="1:7" ht="15">
      <c r="A63" s="139"/>
      <c r="B63" s="114" t="s">
        <v>188</v>
      </c>
      <c r="C63" s="49">
        <v>124</v>
      </c>
      <c r="D63" s="49">
        <v>8</v>
      </c>
      <c r="E63" s="48">
        <v>132</v>
      </c>
      <c r="F63" s="86">
        <v>2290</v>
      </c>
      <c r="G63" s="86">
        <v>2422</v>
      </c>
    </row>
    <row r="64" spans="1:7" ht="15">
      <c r="A64" s="139"/>
      <c r="B64" s="114" t="s">
        <v>189</v>
      </c>
      <c r="C64" s="49">
        <v>296</v>
      </c>
      <c r="D64" s="49">
        <v>22</v>
      </c>
      <c r="E64" s="48">
        <v>318</v>
      </c>
      <c r="F64" s="86">
        <v>1729</v>
      </c>
      <c r="G64" s="86">
        <v>2047</v>
      </c>
    </row>
    <row r="65" spans="1:7" ht="15">
      <c r="A65" s="139"/>
      <c r="B65" s="114" t="s">
        <v>190</v>
      </c>
      <c r="C65" s="49">
        <v>0</v>
      </c>
      <c r="D65" s="49">
        <v>1</v>
      </c>
      <c r="E65" s="48">
        <v>1</v>
      </c>
      <c r="F65" s="86">
        <v>375</v>
      </c>
      <c r="G65" s="86">
        <v>376</v>
      </c>
    </row>
    <row r="66" spans="1:7" ht="15">
      <c r="A66" s="139"/>
      <c r="B66" s="116" t="s">
        <v>191</v>
      </c>
      <c r="C66" s="118">
        <v>1273</v>
      </c>
      <c r="D66" s="118">
        <v>128</v>
      </c>
      <c r="E66" s="118">
        <v>1401</v>
      </c>
      <c r="F66" s="87">
        <v>24281</v>
      </c>
      <c r="G66" s="87">
        <v>25682</v>
      </c>
    </row>
    <row r="67" spans="1:7" ht="15">
      <c r="A67" s="139"/>
      <c r="B67" s="114" t="s">
        <v>192</v>
      </c>
      <c r="C67" s="49">
        <v>84</v>
      </c>
      <c r="D67" s="49">
        <v>8</v>
      </c>
      <c r="E67" s="48">
        <v>92</v>
      </c>
      <c r="F67" s="86">
        <v>2574</v>
      </c>
      <c r="G67" s="86">
        <v>2666</v>
      </c>
    </row>
    <row r="68" spans="1:7" ht="15">
      <c r="A68" s="139"/>
      <c r="B68" s="114" t="s">
        <v>193</v>
      </c>
      <c r="C68" s="49">
        <v>45</v>
      </c>
      <c r="D68" s="49">
        <v>0</v>
      </c>
      <c r="E68" s="48">
        <v>45</v>
      </c>
      <c r="F68" s="86">
        <v>3285</v>
      </c>
      <c r="G68" s="86">
        <v>3330</v>
      </c>
    </row>
    <row r="69" spans="1:7" ht="15">
      <c r="A69" s="139"/>
      <c r="B69" s="114" t="s">
        <v>194</v>
      </c>
      <c r="C69" s="49">
        <v>105</v>
      </c>
      <c r="D69" s="49">
        <v>2</v>
      </c>
      <c r="E69" s="48">
        <v>107</v>
      </c>
      <c r="F69" s="86">
        <v>2548</v>
      </c>
      <c r="G69" s="86">
        <v>2655</v>
      </c>
    </row>
    <row r="70" spans="1:7" ht="15">
      <c r="A70" s="139"/>
      <c r="B70" s="114" t="s">
        <v>195</v>
      </c>
      <c r="C70" s="49">
        <v>500</v>
      </c>
      <c r="D70" s="49">
        <v>28</v>
      </c>
      <c r="E70" s="48">
        <v>528</v>
      </c>
      <c r="F70" s="86">
        <v>5835</v>
      </c>
      <c r="G70" s="86">
        <v>6363</v>
      </c>
    </row>
    <row r="71" spans="1:7" ht="15">
      <c r="A71" s="139"/>
      <c r="B71" s="114" t="s">
        <v>196</v>
      </c>
      <c r="C71" s="49">
        <v>108</v>
      </c>
      <c r="D71" s="49">
        <v>18</v>
      </c>
      <c r="E71" s="48">
        <v>126</v>
      </c>
      <c r="F71" s="86">
        <v>3455</v>
      </c>
      <c r="G71" s="86">
        <v>3581</v>
      </c>
    </row>
    <row r="72" spans="1:7" ht="15">
      <c r="A72" s="139"/>
      <c r="B72" s="114" t="s">
        <v>197</v>
      </c>
      <c r="C72" s="49">
        <v>4</v>
      </c>
      <c r="D72" s="49">
        <v>0</v>
      </c>
      <c r="E72" s="48">
        <v>4</v>
      </c>
      <c r="F72" s="86">
        <v>458</v>
      </c>
      <c r="G72" s="86">
        <v>462</v>
      </c>
    </row>
    <row r="73" spans="1:7" ht="15">
      <c r="A73" s="139"/>
      <c r="B73" s="114" t="s">
        <v>198</v>
      </c>
      <c r="C73" s="49">
        <v>32</v>
      </c>
      <c r="D73" s="49">
        <v>2</v>
      </c>
      <c r="E73" s="48">
        <v>34</v>
      </c>
      <c r="F73" s="86">
        <v>1602</v>
      </c>
      <c r="G73" s="86">
        <v>1636</v>
      </c>
    </row>
    <row r="74" spans="1:7" ht="15">
      <c r="A74" s="139"/>
      <c r="B74" s="114" t="s">
        <v>199</v>
      </c>
      <c r="C74" s="49">
        <v>164</v>
      </c>
      <c r="D74" s="49">
        <v>7</v>
      </c>
      <c r="E74" s="48">
        <v>171</v>
      </c>
      <c r="F74" s="86">
        <v>1668</v>
      </c>
      <c r="G74" s="86">
        <v>1839</v>
      </c>
    </row>
    <row r="75" spans="1:7" ht="15">
      <c r="A75" s="139"/>
      <c r="B75" s="116" t="s">
        <v>200</v>
      </c>
      <c r="C75" s="118">
        <v>1042</v>
      </c>
      <c r="D75" s="118">
        <v>65</v>
      </c>
      <c r="E75" s="118">
        <v>1107</v>
      </c>
      <c r="F75" s="87">
        <v>21425</v>
      </c>
      <c r="G75" s="87">
        <v>22532</v>
      </c>
    </row>
    <row r="76" spans="1:7" ht="15.75">
      <c r="A76" s="140"/>
      <c r="B76" s="117" t="s">
        <v>201</v>
      </c>
      <c r="C76" s="119">
        <v>13183</v>
      </c>
      <c r="D76" s="119">
        <v>1577</v>
      </c>
      <c r="E76" s="119">
        <v>14760</v>
      </c>
      <c r="F76" s="120">
        <v>155217</v>
      </c>
      <c r="G76" s="120">
        <v>169977</v>
      </c>
    </row>
    <row r="78" ht="15">
      <c r="A78" s="38" t="s">
        <v>91</v>
      </c>
    </row>
    <row r="79" ht="15">
      <c r="A79" s="39" t="s">
        <v>92</v>
      </c>
    </row>
    <row r="80" spans="1:7" ht="15">
      <c r="A80" s="25"/>
      <c r="B80" s="25"/>
      <c r="C80" s="25"/>
      <c r="D80" s="25"/>
      <c r="E80" s="24"/>
      <c r="F80" s="24"/>
      <c r="G80" s="24"/>
    </row>
    <row r="81" spans="1:7" ht="15">
      <c r="A81" s="25"/>
      <c r="B81" s="25"/>
      <c r="C81" s="25"/>
      <c r="D81" s="25"/>
      <c r="E81" s="24"/>
      <c r="F81" s="24"/>
      <c r="G81" s="24"/>
    </row>
    <row r="82" spans="1:7" ht="15">
      <c r="A82" s="25"/>
      <c r="B82" s="25"/>
      <c r="C82" s="25"/>
      <c r="D82" s="25"/>
      <c r="E82" s="24"/>
      <c r="F82" s="24"/>
      <c r="G82" s="24"/>
    </row>
    <row r="83" spans="1:7" ht="15">
      <c r="A83" s="25"/>
      <c r="B83" s="25"/>
      <c r="C83" s="25"/>
      <c r="D83" s="25"/>
      <c r="E83" s="24"/>
      <c r="F83" s="24"/>
      <c r="G83" s="24"/>
    </row>
    <row r="84" spans="1:7" ht="18.75" customHeight="1">
      <c r="A84" s="83" t="s">
        <v>130</v>
      </c>
      <c r="B84" s="83"/>
      <c r="C84" s="83"/>
      <c r="D84" s="83"/>
      <c r="E84" s="83"/>
      <c r="F84" s="83"/>
      <c r="G84" s="83"/>
    </row>
    <row r="87" spans="1:7" ht="17.25">
      <c r="A87" s="131" t="s">
        <v>123</v>
      </c>
      <c r="B87" s="131"/>
      <c r="C87" s="138" t="s">
        <v>112</v>
      </c>
      <c r="D87" s="138"/>
      <c r="E87" s="138"/>
      <c r="F87" s="138"/>
      <c r="G87" s="88"/>
    </row>
    <row r="88" spans="1:7" ht="51.75">
      <c r="A88" s="131"/>
      <c r="B88" s="131"/>
      <c r="C88" s="46" t="s">
        <v>101</v>
      </c>
      <c r="D88" s="46" t="s">
        <v>102</v>
      </c>
      <c r="E88" s="82" t="s">
        <v>103</v>
      </c>
      <c r="F88" s="46" t="s">
        <v>90</v>
      </c>
      <c r="G88" s="46" t="s">
        <v>104</v>
      </c>
    </row>
    <row r="89" spans="1:7" ht="15" customHeight="1">
      <c r="A89" s="139" t="s">
        <v>128</v>
      </c>
      <c r="B89" s="84" t="s">
        <v>131</v>
      </c>
      <c r="C89" s="86">
        <v>609</v>
      </c>
      <c r="D89" s="86">
        <v>92</v>
      </c>
      <c r="E89" s="48">
        <v>701</v>
      </c>
      <c r="F89" s="86">
        <v>2570</v>
      </c>
      <c r="G89" s="86">
        <v>3271</v>
      </c>
    </row>
    <row r="90" spans="1:7" ht="15" customHeight="1">
      <c r="A90" s="139"/>
      <c r="B90" s="84" t="s">
        <v>132</v>
      </c>
      <c r="C90" s="86">
        <v>792</v>
      </c>
      <c r="D90" s="86">
        <v>106</v>
      </c>
      <c r="E90" s="48">
        <v>898</v>
      </c>
      <c r="F90" s="86">
        <v>2607</v>
      </c>
      <c r="G90" s="86">
        <v>3505</v>
      </c>
    </row>
    <row r="91" spans="1:7" ht="15" customHeight="1">
      <c r="A91" s="139"/>
      <c r="B91" s="84" t="s">
        <v>133</v>
      </c>
      <c r="C91" s="86">
        <v>726</v>
      </c>
      <c r="D91" s="86">
        <v>78</v>
      </c>
      <c r="E91" s="48">
        <v>804</v>
      </c>
      <c r="F91" s="86">
        <v>1434</v>
      </c>
      <c r="G91" s="86">
        <v>2238</v>
      </c>
    </row>
    <row r="92" spans="1:7" ht="15" customHeight="1">
      <c r="A92" s="139"/>
      <c r="B92" s="84" t="s">
        <v>134</v>
      </c>
      <c r="C92" s="86">
        <v>215</v>
      </c>
      <c r="D92" s="86">
        <v>85</v>
      </c>
      <c r="E92" s="48">
        <v>300</v>
      </c>
      <c r="F92" s="86">
        <v>3135</v>
      </c>
      <c r="G92" s="86">
        <v>3435</v>
      </c>
    </row>
    <row r="93" spans="1:7" ht="15" customHeight="1">
      <c r="A93" s="139"/>
      <c r="B93" s="84" t="s">
        <v>135</v>
      </c>
      <c r="C93" s="86">
        <v>466</v>
      </c>
      <c r="D93" s="86">
        <v>70</v>
      </c>
      <c r="E93" s="48">
        <v>536</v>
      </c>
      <c r="F93" s="86">
        <v>1682</v>
      </c>
      <c r="G93" s="86">
        <v>2218</v>
      </c>
    </row>
    <row r="94" spans="1:7" ht="15" customHeight="1">
      <c r="A94" s="139"/>
      <c r="B94" s="84" t="s">
        <v>136</v>
      </c>
      <c r="C94" s="86">
        <v>59</v>
      </c>
      <c r="D94" s="86">
        <v>50</v>
      </c>
      <c r="E94" s="48">
        <v>109</v>
      </c>
      <c r="F94" s="86">
        <v>180</v>
      </c>
      <c r="G94" s="86">
        <v>289</v>
      </c>
    </row>
    <row r="95" spans="1:7" ht="15" customHeight="1">
      <c r="A95" s="139"/>
      <c r="B95" s="84" t="s">
        <v>137</v>
      </c>
      <c r="C95" s="86">
        <v>231</v>
      </c>
      <c r="D95" s="86">
        <v>50</v>
      </c>
      <c r="E95" s="48">
        <v>281</v>
      </c>
      <c r="F95" s="86">
        <v>912</v>
      </c>
      <c r="G95" s="86">
        <v>1193</v>
      </c>
    </row>
    <row r="96" spans="1:7" ht="15" customHeight="1">
      <c r="A96" s="139"/>
      <c r="B96" s="84" t="s">
        <v>138</v>
      </c>
      <c r="C96" s="86">
        <v>651</v>
      </c>
      <c r="D96" s="86">
        <v>61</v>
      </c>
      <c r="E96" s="48">
        <v>712</v>
      </c>
      <c r="F96" s="86">
        <v>2095</v>
      </c>
      <c r="G96" s="86">
        <v>2807</v>
      </c>
    </row>
    <row r="97" spans="1:7" ht="15" customHeight="1">
      <c r="A97" s="139"/>
      <c r="B97" s="84" t="s">
        <v>139</v>
      </c>
      <c r="C97" s="86">
        <v>506</v>
      </c>
      <c r="D97" s="86">
        <v>53</v>
      </c>
      <c r="E97" s="48">
        <v>559</v>
      </c>
      <c r="F97" s="86">
        <v>2122</v>
      </c>
      <c r="G97" s="86">
        <v>2681</v>
      </c>
    </row>
    <row r="98" spans="1:7" ht="15" customHeight="1">
      <c r="A98" s="139"/>
      <c r="B98" s="84" t="s">
        <v>140</v>
      </c>
      <c r="C98" s="86">
        <v>682</v>
      </c>
      <c r="D98" s="86">
        <v>84</v>
      </c>
      <c r="E98" s="48">
        <v>766</v>
      </c>
      <c r="F98" s="86">
        <v>971</v>
      </c>
      <c r="G98" s="86">
        <v>1737</v>
      </c>
    </row>
    <row r="99" spans="1:7" ht="15" customHeight="1">
      <c r="A99" s="139"/>
      <c r="B99" s="84" t="s">
        <v>141</v>
      </c>
      <c r="C99" s="86">
        <v>523</v>
      </c>
      <c r="D99" s="86">
        <v>75</v>
      </c>
      <c r="E99" s="48">
        <v>598</v>
      </c>
      <c r="F99" s="86">
        <v>1197</v>
      </c>
      <c r="G99" s="86">
        <v>1795</v>
      </c>
    </row>
    <row r="100" spans="1:7" ht="15" customHeight="1">
      <c r="A100" s="139"/>
      <c r="B100" s="84" t="s">
        <v>142</v>
      </c>
      <c r="C100" s="86">
        <v>1176</v>
      </c>
      <c r="D100" s="86">
        <v>215</v>
      </c>
      <c r="E100" s="48">
        <v>1391</v>
      </c>
      <c r="F100" s="86">
        <v>7712</v>
      </c>
      <c r="G100" s="86">
        <v>9103</v>
      </c>
    </row>
    <row r="101" spans="1:7" ht="15" customHeight="1">
      <c r="A101" s="139"/>
      <c r="B101" s="84" t="s">
        <v>143</v>
      </c>
      <c r="C101" s="86">
        <v>735</v>
      </c>
      <c r="D101" s="86">
        <v>115</v>
      </c>
      <c r="E101" s="48">
        <v>850</v>
      </c>
      <c r="F101" s="86">
        <v>5980</v>
      </c>
      <c r="G101" s="86">
        <v>6830</v>
      </c>
    </row>
    <row r="102" spans="1:7" ht="15" customHeight="1">
      <c r="A102" s="139"/>
      <c r="B102" s="84" t="s">
        <v>144</v>
      </c>
      <c r="C102" s="86">
        <v>290</v>
      </c>
      <c r="D102" s="86">
        <v>39</v>
      </c>
      <c r="E102" s="48">
        <v>329</v>
      </c>
      <c r="F102" s="86">
        <v>1232</v>
      </c>
      <c r="G102" s="86">
        <v>1561</v>
      </c>
    </row>
    <row r="103" spans="1:7" ht="15" customHeight="1">
      <c r="A103" s="139"/>
      <c r="B103" s="84" t="s">
        <v>145</v>
      </c>
      <c r="C103" s="86">
        <v>385</v>
      </c>
      <c r="D103" s="86">
        <v>45</v>
      </c>
      <c r="E103" s="48">
        <v>430</v>
      </c>
      <c r="F103" s="86">
        <v>3589</v>
      </c>
      <c r="G103" s="86">
        <v>4019</v>
      </c>
    </row>
    <row r="104" spans="1:7" ht="15" customHeight="1">
      <c r="A104" s="139"/>
      <c r="B104" s="84" t="s">
        <v>146</v>
      </c>
      <c r="C104" s="86">
        <v>539</v>
      </c>
      <c r="D104" s="86">
        <v>52</v>
      </c>
      <c r="E104" s="48">
        <v>591</v>
      </c>
      <c r="F104" s="86">
        <v>3542</v>
      </c>
      <c r="G104" s="86">
        <v>4133</v>
      </c>
    </row>
    <row r="105" spans="1:7" ht="15" customHeight="1">
      <c r="A105" s="139"/>
      <c r="B105" s="84" t="s">
        <v>147</v>
      </c>
      <c r="C105" s="86">
        <v>239</v>
      </c>
      <c r="D105" s="86">
        <v>20</v>
      </c>
      <c r="E105" s="48">
        <v>259</v>
      </c>
      <c r="F105" s="86">
        <v>2027</v>
      </c>
      <c r="G105" s="86">
        <v>2286</v>
      </c>
    </row>
    <row r="106" spans="1:7" ht="15" customHeight="1">
      <c r="A106" s="139"/>
      <c r="B106" s="84" t="s">
        <v>148</v>
      </c>
      <c r="C106" s="86">
        <v>49</v>
      </c>
      <c r="D106" s="86">
        <v>8</v>
      </c>
      <c r="E106" s="48">
        <v>57</v>
      </c>
      <c r="F106" s="86">
        <v>286</v>
      </c>
      <c r="G106" s="86">
        <v>343</v>
      </c>
    </row>
    <row r="107" spans="1:7" ht="15" customHeight="1">
      <c r="A107" s="139"/>
      <c r="B107" s="84" t="s">
        <v>149</v>
      </c>
      <c r="C107" s="86">
        <v>530</v>
      </c>
      <c r="D107" s="86">
        <v>96</v>
      </c>
      <c r="E107" s="48">
        <v>626</v>
      </c>
      <c r="F107" s="86">
        <v>1678</v>
      </c>
      <c r="G107" s="86">
        <v>2304</v>
      </c>
    </row>
    <row r="108" spans="1:7" ht="15" customHeight="1">
      <c r="A108" s="139"/>
      <c r="B108" s="84" t="s">
        <v>150</v>
      </c>
      <c r="C108" s="86">
        <v>69</v>
      </c>
      <c r="D108" s="86">
        <v>11</v>
      </c>
      <c r="E108" s="48">
        <v>80</v>
      </c>
      <c r="F108" s="86">
        <v>1904</v>
      </c>
      <c r="G108" s="86">
        <v>1984</v>
      </c>
    </row>
    <row r="109" spans="1:7" ht="15" customHeight="1">
      <c r="A109" s="139"/>
      <c r="B109" s="84" t="s">
        <v>151</v>
      </c>
      <c r="C109" s="86">
        <v>5</v>
      </c>
      <c r="D109" s="86">
        <v>0</v>
      </c>
      <c r="E109" s="48">
        <v>5</v>
      </c>
      <c r="F109" s="86">
        <v>33</v>
      </c>
      <c r="G109" s="86">
        <v>38</v>
      </c>
    </row>
    <row r="110" spans="1:7" ht="15" customHeight="1">
      <c r="A110" s="139"/>
      <c r="B110" s="84" t="s">
        <v>152</v>
      </c>
      <c r="C110" s="86">
        <v>409</v>
      </c>
      <c r="D110" s="86">
        <v>383</v>
      </c>
      <c r="E110" s="48">
        <v>792</v>
      </c>
      <c r="F110" s="86">
        <v>1722</v>
      </c>
      <c r="G110" s="86">
        <v>2514</v>
      </c>
    </row>
    <row r="111" spans="1:7" ht="15" customHeight="1">
      <c r="A111" s="139"/>
      <c r="B111" s="84" t="s">
        <v>153</v>
      </c>
      <c r="C111" s="86">
        <v>18</v>
      </c>
      <c r="D111" s="86">
        <v>2</v>
      </c>
      <c r="E111" s="48">
        <v>20</v>
      </c>
      <c r="F111" s="86">
        <v>201</v>
      </c>
      <c r="G111" s="86">
        <v>221</v>
      </c>
    </row>
    <row r="112" spans="1:7" ht="15" customHeight="1">
      <c r="A112" s="139"/>
      <c r="B112" s="84" t="s">
        <v>154</v>
      </c>
      <c r="C112" s="86">
        <v>24</v>
      </c>
      <c r="D112" s="86">
        <v>3</v>
      </c>
      <c r="E112" s="48">
        <v>27</v>
      </c>
      <c r="F112" s="86">
        <v>1829</v>
      </c>
      <c r="G112" s="86">
        <v>1856</v>
      </c>
    </row>
    <row r="113" spans="1:7" ht="15" customHeight="1">
      <c r="A113" s="139"/>
      <c r="B113" s="84" t="s">
        <v>155</v>
      </c>
      <c r="C113" s="86">
        <v>96</v>
      </c>
      <c r="D113" s="86">
        <v>15</v>
      </c>
      <c r="E113" s="48">
        <v>111</v>
      </c>
      <c r="F113" s="86">
        <v>2089</v>
      </c>
      <c r="G113" s="86">
        <v>2200</v>
      </c>
    </row>
    <row r="114" spans="1:7" ht="15" customHeight="1">
      <c r="A114" s="139"/>
      <c r="B114" s="84" t="s">
        <v>156</v>
      </c>
      <c r="C114" s="86">
        <v>214</v>
      </c>
      <c r="D114" s="86">
        <v>34</v>
      </c>
      <c r="E114" s="48">
        <v>248</v>
      </c>
      <c r="F114" s="86">
        <v>2651</v>
      </c>
      <c r="G114" s="86">
        <v>2899</v>
      </c>
    </row>
    <row r="115" spans="1:7" ht="15" customHeight="1">
      <c r="A115" s="139"/>
      <c r="B115" s="84" t="s">
        <v>157</v>
      </c>
      <c r="C115" s="86">
        <v>148</v>
      </c>
      <c r="D115" s="86">
        <v>16</v>
      </c>
      <c r="E115" s="48">
        <v>164</v>
      </c>
      <c r="F115" s="86">
        <v>1464</v>
      </c>
      <c r="G115" s="86">
        <v>1628</v>
      </c>
    </row>
    <row r="116" spans="1:7" ht="15" customHeight="1">
      <c r="A116" s="139"/>
      <c r="B116" s="84" t="s">
        <v>158</v>
      </c>
      <c r="C116" s="86">
        <v>564</v>
      </c>
      <c r="D116" s="86">
        <v>19</v>
      </c>
      <c r="E116" s="48">
        <v>583</v>
      </c>
      <c r="F116" s="86">
        <v>3173</v>
      </c>
      <c r="G116" s="86">
        <v>3756</v>
      </c>
    </row>
    <row r="117" spans="1:7" ht="15" customHeight="1">
      <c r="A117" s="139"/>
      <c r="B117" s="84" t="s">
        <v>159</v>
      </c>
      <c r="C117" s="86">
        <v>329</v>
      </c>
      <c r="D117" s="86">
        <v>33</v>
      </c>
      <c r="E117" s="48">
        <v>362</v>
      </c>
      <c r="F117" s="86">
        <v>3203</v>
      </c>
      <c r="G117" s="86">
        <v>3565</v>
      </c>
    </row>
    <row r="118" spans="1:7" ht="15" customHeight="1">
      <c r="A118" s="139"/>
      <c r="B118" s="84" t="s">
        <v>160</v>
      </c>
      <c r="C118" s="86">
        <v>174</v>
      </c>
      <c r="D118" s="86">
        <v>22</v>
      </c>
      <c r="E118" s="48">
        <v>196</v>
      </c>
      <c r="F118" s="86">
        <v>6949</v>
      </c>
      <c r="G118" s="86">
        <v>7145</v>
      </c>
    </row>
    <row r="119" spans="1:7" ht="15" customHeight="1">
      <c r="A119" s="139"/>
      <c r="B119" s="84" t="s">
        <v>161</v>
      </c>
      <c r="C119" s="86">
        <v>11</v>
      </c>
      <c r="D119" s="86">
        <v>3</v>
      </c>
      <c r="E119" s="48">
        <v>14</v>
      </c>
      <c r="F119" s="86">
        <v>1207</v>
      </c>
      <c r="G119" s="86">
        <v>1221</v>
      </c>
    </row>
    <row r="120" spans="1:7" ht="15" customHeight="1">
      <c r="A120" s="139"/>
      <c r="B120" s="84" t="s">
        <v>162</v>
      </c>
      <c r="C120" s="86">
        <v>86</v>
      </c>
      <c r="D120" s="86">
        <v>10</v>
      </c>
      <c r="E120" s="48">
        <v>96</v>
      </c>
      <c r="F120" s="86">
        <v>2057</v>
      </c>
      <c r="G120" s="86">
        <v>2153</v>
      </c>
    </row>
    <row r="121" spans="1:7" ht="15" customHeight="1">
      <c r="A121" s="139"/>
      <c r="B121" s="84" t="s">
        <v>163</v>
      </c>
      <c r="C121" s="86">
        <v>36</v>
      </c>
      <c r="D121" s="86">
        <v>4</v>
      </c>
      <c r="E121" s="48">
        <v>40</v>
      </c>
      <c r="F121" s="86">
        <v>1202</v>
      </c>
      <c r="G121" s="86">
        <v>1242</v>
      </c>
    </row>
    <row r="122" spans="1:7" ht="15" customHeight="1">
      <c r="A122" s="139"/>
      <c r="B122" s="84" t="s">
        <v>164</v>
      </c>
      <c r="C122" s="86">
        <v>57</v>
      </c>
      <c r="D122" s="86">
        <v>12</v>
      </c>
      <c r="E122" s="48">
        <v>69</v>
      </c>
      <c r="F122" s="86">
        <v>2968</v>
      </c>
      <c r="G122" s="86">
        <v>3037</v>
      </c>
    </row>
    <row r="123" spans="1:7" ht="15" customHeight="1">
      <c r="A123" s="139"/>
      <c r="B123" s="84" t="s">
        <v>165</v>
      </c>
      <c r="C123" s="86">
        <v>3</v>
      </c>
      <c r="D123" s="86">
        <v>6</v>
      </c>
      <c r="E123" s="48">
        <v>9</v>
      </c>
      <c r="F123" s="86">
        <v>1480</v>
      </c>
      <c r="G123" s="86">
        <v>1489</v>
      </c>
    </row>
    <row r="124" spans="1:7" ht="15" customHeight="1">
      <c r="A124" s="139"/>
      <c r="B124" s="84" t="s">
        <v>166</v>
      </c>
      <c r="C124" s="86">
        <v>2</v>
      </c>
      <c r="D124" s="86">
        <v>2</v>
      </c>
      <c r="E124" s="48">
        <v>4</v>
      </c>
      <c r="F124" s="86">
        <v>191</v>
      </c>
      <c r="G124" s="86">
        <v>195</v>
      </c>
    </row>
    <row r="125" spans="1:7" ht="15" customHeight="1">
      <c r="A125" s="139"/>
      <c r="B125" s="85" t="s">
        <v>167</v>
      </c>
      <c r="C125" s="87">
        <v>11648</v>
      </c>
      <c r="D125" s="87">
        <v>1969</v>
      </c>
      <c r="E125" s="87">
        <v>13617</v>
      </c>
      <c r="F125" s="87">
        <v>79274</v>
      </c>
      <c r="G125" s="87">
        <v>92891</v>
      </c>
    </row>
    <row r="126" spans="1:7" ht="15" customHeight="1">
      <c r="A126" s="139"/>
      <c r="B126" s="84" t="s">
        <v>168</v>
      </c>
      <c r="C126" s="86">
        <v>128</v>
      </c>
      <c r="D126" s="86">
        <v>10</v>
      </c>
      <c r="E126" s="48">
        <v>138</v>
      </c>
      <c r="F126" s="86">
        <v>3683</v>
      </c>
      <c r="G126" s="86">
        <v>3821</v>
      </c>
    </row>
    <row r="127" spans="1:7" ht="15" customHeight="1">
      <c r="A127" s="139"/>
      <c r="B127" s="84" t="s">
        <v>169</v>
      </c>
      <c r="C127" s="86">
        <v>319</v>
      </c>
      <c r="D127" s="86">
        <v>31</v>
      </c>
      <c r="E127" s="48">
        <v>350</v>
      </c>
      <c r="F127" s="86">
        <v>9974</v>
      </c>
      <c r="G127" s="86">
        <v>10324</v>
      </c>
    </row>
    <row r="128" spans="1:7" ht="15" customHeight="1">
      <c r="A128" s="139"/>
      <c r="B128" s="84" t="s">
        <v>170</v>
      </c>
      <c r="C128" s="86">
        <v>117</v>
      </c>
      <c r="D128" s="86">
        <v>5</v>
      </c>
      <c r="E128" s="48">
        <v>122</v>
      </c>
      <c r="F128" s="86">
        <v>2257</v>
      </c>
      <c r="G128" s="86">
        <v>2379</v>
      </c>
    </row>
    <row r="129" spans="1:7" ht="15" customHeight="1">
      <c r="A129" s="139"/>
      <c r="B129" s="84" t="s">
        <v>171</v>
      </c>
      <c r="C129" s="86">
        <v>301</v>
      </c>
      <c r="D129" s="86">
        <v>27</v>
      </c>
      <c r="E129" s="48">
        <v>328</v>
      </c>
      <c r="F129" s="86">
        <v>2883</v>
      </c>
      <c r="G129" s="86">
        <v>3211</v>
      </c>
    </row>
    <row r="130" spans="1:7" ht="15" customHeight="1">
      <c r="A130" s="139"/>
      <c r="B130" s="84" t="s">
        <v>172</v>
      </c>
      <c r="C130" s="86">
        <v>197</v>
      </c>
      <c r="D130" s="86">
        <v>5</v>
      </c>
      <c r="E130" s="48">
        <v>202</v>
      </c>
      <c r="F130" s="86">
        <v>2424</v>
      </c>
      <c r="G130" s="86">
        <v>2626</v>
      </c>
    </row>
    <row r="131" spans="1:7" ht="15" customHeight="1">
      <c r="A131" s="139"/>
      <c r="B131" s="84" t="s">
        <v>173</v>
      </c>
      <c r="C131" s="86">
        <v>73</v>
      </c>
      <c r="D131" s="86">
        <v>6</v>
      </c>
      <c r="E131" s="48">
        <v>79</v>
      </c>
      <c r="F131" s="86">
        <v>655</v>
      </c>
      <c r="G131" s="86">
        <v>734</v>
      </c>
    </row>
    <row r="132" spans="1:7" ht="15" customHeight="1">
      <c r="A132" s="139"/>
      <c r="B132" s="84" t="s">
        <v>174</v>
      </c>
      <c r="C132" s="86">
        <v>43</v>
      </c>
      <c r="D132" s="86">
        <v>2</v>
      </c>
      <c r="E132" s="48">
        <v>45</v>
      </c>
      <c r="F132" s="86">
        <v>532</v>
      </c>
      <c r="G132" s="86">
        <v>577</v>
      </c>
    </row>
    <row r="133" spans="1:7" ht="15" customHeight="1">
      <c r="A133" s="139"/>
      <c r="B133" s="84" t="s">
        <v>175</v>
      </c>
      <c r="C133" s="86">
        <v>73</v>
      </c>
      <c r="D133" s="86">
        <v>10</v>
      </c>
      <c r="E133" s="48">
        <v>83</v>
      </c>
      <c r="F133" s="86">
        <v>1229</v>
      </c>
      <c r="G133" s="86">
        <v>1312</v>
      </c>
    </row>
    <row r="134" spans="1:7" ht="15" customHeight="1">
      <c r="A134" s="139"/>
      <c r="B134" s="84" t="s">
        <v>176</v>
      </c>
      <c r="C134" s="86">
        <v>50</v>
      </c>
      <c r="D134" s="86">
        <v>6</v>
      </c>
      <c r="E134" s="48">
        <v>56</v>
      </c>
      <c r="F134" s="86">
        <v>2235</v>
      </c>
      <c r="G134" s="86">
        <v>2291</v>
      </c>
    </row>
    <row r="135" spans="1:7" ht="15" customHeight="1">
      <c r="A135" s="139"/>
      <c r="B135" s="84" t="s">
        <v>177</v>
      </c>
      <c r="C135" s="86">
        <v>48</v>
      </c>
      <c r="D135" s="86">
        <v>8</v>
      </c>
      <c r="E135" s="48">
        <v>56</v>
      </c>
      <c r="F135" s="86">
        <v>1552</v>
      </c>
      <c r="G135" s="86">
        <v>1608</v>
      </c>
    </row>
    <row r="136" spans="1:7" ht="15" customHeight="1">
      <c r="A136" s="139"/>
      <c r="B136" s="85" t="s">
        <v>178</v>
      </c>
      <c r="C136" s="87">
        <v>1349</v>
      </c>
      <c r="D136" s="87">
        <v>110</v>
      </c>
      <c r="E136" s="87">
        <v>1459</v>
      </c>
      <c r="F136" s="87">
        <v>27424</v>
      </c>
      <c r="G136" s="87">
        <v>28883</v>
      </c>
    </row>
    <row r="137" spans="1:7" ht="15" customHeight="1">
      <c r="A137" s="139"/>
      <c r="B137" s="84" t="s">
        <v>179</v>
      </c>
      <c r="C137" s="86">
        <v>134</v>
      </c>
      <c r="D137" s="86">
        <v>22</v>
      </c>
      <c r="E137" s="48">
        <v>156</v>
      </c>
      <c r="F137" s="86">
        <v>2784</v>
      </c>
      <c r="G137" s="86">
        <v>2940</v>
      </c>
    </row>
    <row r="138" spans="1:7" ht="15" customHeight="1">
      <c r="A138" s="139"/>
      <c r="B138" s="84" t="s">
        <v>180</v>
      </c>
      <c r="C138" s="86">
        <v>83</v>
      </c>
      <c r="D138" s="86">
        <v>8</v>
      </c>
      <c r="E138" s="48">
        <v>91</v>
      </c>
      <c r="F138" s="86">
        <v>761</v>
      </c>
      <c r="G138" s="86">
        <v>852</v>
      </c>
    </row>
    <row r="139" spans="1:7" ht="15" customHeight="1">
      <c r="A139" s="139"/>
      <c r="B139" s="84" t="s">
        <v>181</v>
      </c>
      <c r="C139" s="86">
        <v>46</v>
      </c>
      <c r="D139" s="86">
        <v>1</v>
      </c>
      <c r="E139" s="48">
        <v>47</v>
      </c>
      <c r="F139" s="86">
        <v>768</v>
      </c>
      <c r="G139" s="86">
        <v>815</v>
      </c>
    </row>
    <row r="140" spans="1:7" ht="15" customHeight="1">
      <c r="A140" s="139"/>
      <c r="B140" s="84" t="s">
        <v>182</v>
      </c>
      <c r="C140" s="86">
        <v>219</v>
      </c>
      <c r="D140" s="86">
        <v>18</v>
      </c>
      <c r="E140" s="48">
        <v>237</v>
      </c>
      <c r="F140" s="86">
        <v>4469</v>
      </c>
      <c r="G140" s="86">
        <v>4706</v>
      </c>
    </row>
    <row r="141" spans="1:7" ht="15" customHeight="1">
      <c r="A141" s="139"/>
      <c r="B141" s="84" t="s">
        <v>183</v>
      </c>
      <c r="C141" s="86">
        <v>195</v>
      </c>
      <c r="D141" s="86">
        <v>22</v>
      </c>
      <c r="E141" s="48">
        <v>217</v>
      </c>
      <c r="F141" s="86">
        <v>1951</v>
      </c>
      <c r="G141" s="86">
        <v>2168</v>
      </c>
    </row>
    <row r="142" spans="1:7" ht="15" customHeight="1">
      <c r="A142" s="139"/>
      <c r="B142" s="84" t="s">
        <v>184</v>
      </c>
      <c r="C142" s="86">
        <v>50</v>
      </c>
      <c r="D142" s="86">
        <v>3</v>
      </c>
      <c r="E142" s="48">
        <v>53</v>
      </c>
      <c r="F142" s="86">
        <v>1619</v>
      </c>
      <c r="G142" s="86">
        <v>1672</v>
      </c>
    </row>
    <row r="143" spans="1:7" ht="15" customHeight="1">
      <c r="A143" s="139"/>
      <c r="B143" s="84" t="s">
        <v>185</v>
      </c>
      <c r="C143" s="86">
        <v>6</v>
      </c>
      <c r="D143" s="86">
        <v>1</v>
      </c>
      <c r="E143" s="48">
        <v>7</v>
      </c>
      <c r="F143" s="86">
        <v>1227</v>
      </c>
      <c r="G143" s="86">
        <v>1234</v>
      </c>
    </row>
    <row r="144" spans="1:7" ht="15" customHeight="1">
      <c r="A144" s="139"/>
      <c r="B144" s="84" t="s">
        <v>186</v>
      </c>
      <c r="C144" s="86">
        <v>123</v>
      </c>
      <c r="D144" s="86">
        <v>23</v>
      </c>
      <c r="E144" s="48">
        <v>146</v>
      </c>
      <c r="F144" s="86">
        <v>3110</v>
      </c>
      <c r="G144" s="86">
        <v>3256</v>
      </c>
    </row>
    <row r="145" spans="1:7" ht="15" customHeight="1">
      <c r="A145" s="139"/>
      <c r="B145" s="84" t="s">
        <v>187</v>
      </c>
      <c r="C145" s="86">
        <v>165</v>
      </c>
      <c r="D145" s="86">
        <v>18</v>
      </c>
      <c r="E145" s="48">
        <v>183</v>
      </c>
      <c r="F145" s="86">
        <v>1937</v>
      </c>
      <c r="G145" s="86">
        <v>2120</v>
      </c>
    </row>
    <row r="146" spans="1:7" ht="15" customHeight="1">
      <c r="A146" s="139"/>
      <c r="B146" s="84" t="s">
        <v>188</v>
      </c>
      <c r="C146" s="86">
        <v>126</v>
      </c>
      <c r="D146" s="86">
        <v>16</v>
      </c>
      <c r="E146" s="48">
        <v>142</v>
      </c>
      <c r="F146" s="86">
        <v>2027</v>
      </c>
      <c r="G146" s="86">
        <v>2169</v>
      </c>
    </row>
    <row r="147" spans="1:7" ht="15" customHeight="1">
      <c r="A147" s="139"/>
      <c r="B147" s="84" t="s">
        <v>189</v>
      </c>
      <c r="C147" s="86">
        <v>668</v>
      </c>
      <c r="D147" s="86">
        <v>52</v>
      </c>
      <c r="E147" s="48">
        <v>720</v>
      </c>
      <c r="F147" s="86">
        <v>1781</v>
      </c>
      <c r="G147" s="86">
        <v>2501</v>
      </c>
    </row>
    <row r="148" spans="1:7" ht="15" customHeight="1">
      <c r="A148" s="139"/>
      <c r="B148" s="84" t="s">
        <v>190</v>
      </c>
      <c r="C148" s="86">
        <v>7</v>
      </c>
      <c r="D148" s="86">
        <v>3</v>
      </c>
      <c r="E148" s="48">
        <v>10</v>
      </c>
      <c r="F148" s="86">
        <v>515</v>
      </c>
      <c r="G148" s="86">
        <v>525</v>
      </c>
    </row>
    <row r="149" spans="1:7" ht="15" customHeight="1">
      <c r="A149" s="139"/>
      <c r="B149" s="85" t="s">
        <v>191</v>
      </c>
      <c r="C149" s="87">
        <v>1822</v>
      </c>
      <c r="D149" s="87">
        <v>187</v>
      </c>
      <c r="E149" s="87">
        <v>2009</v>
      </c>
      <c r="F149" s="87">
        <v>22949</v>
      </c>
      <c r="G149" s="87">
        <v>24958</v>
      </c>
    </row>
    <row r="150" spans="1:7" ht="15" customHeight="1">
      <c r="A150" s="139"/>
      <c r="B150" s="84" t="s">
        <v>192</v>
      </c>
      <c r="C150" s="86">
        <v>105</v>
      </c>
      <c r="D150" s="86">
        <v>100</v>
      </c>
      <c r="E150" s="48">
        <v>205</v>
      </c>
      <c r="F150" s="86">
        <v>2617</v>
      </c>
      <c r="G150" s="86">
        <v>2822</v>
      </c>
    </row>
    <row r="151" spans="1:7" ht="15" customHeight="1">
      <c r="A151" s="139"/>
      <c r="B151" s="84" t="s">
        <v>193</v>
      </c>
      <c r="C151" s="86">
        <v>37</v>
      </c>
      <c r="D151" s="86">
        <v>9</v>
      </c>
      <c r="E151" s="48">
        <v>46</v>
      </c>
      <c r="F151" s="86">
        <v>2013</v>
      </c>
      <c r="G151" s="86">
        <v>2059</v>
      </c>
    </row>
    <row r="152" spans="1:7" ht="15" customHeight="1">
      <c r="A152" s="139"/>
      <c r="B152" s="84" t="s">
        <v>194</v>
      </c>
      <c r="C152" s="86">
        <v>118</v>
      </c>
      <c r="D152" s="86">
        <v>28</v>
      </c>
      <c r="E152" s="48">
        <v>146</v>
      </c>
      <c r="F152" s="86">
        <v>2146</v>
      </c>
      <c r="G152" s="86">
        <v>2292</v>
      </c>
    </row>
    <row r="153" spans="1:7" ht="15" customHeight="1">
      <c r="A153" s="139"/>
      <c r="B153" s="84" t="s">
        <v>195</v>
      </c>
      <c r="C153" s="86">
        <v>699</v>
      </c>
      <c r="D153" s="86">
        <v>33</v>
      </c>
      <c r="E153" s="48">
        <v>732</v>
      </c>
      <c r="F153" s="86">
        <v>3754</v>
      </c>
      <c r="G153" s="86">
        <v>4486</v>
      </c>
    </row>
    <row r="154" spans="1:7" ht="15" customHeight="1">
      <c r="A154" s="139"/>
      <c r="B154" s="84" t="s">
        <v>196</v>
      </c>
      <c r="C154" s="86">
        <v>145</v>
      </c>
      <c r="D154" s="86">
        <v>10</v>
      </c>
      <c r="E154" s="48">
        <v>155</v>
      </c>
      <c r="F154" s="86">
        <v>2739</v>
      </c>
      <c r="G154" s="86">
        <v>2894</v>
      </c>
    </row>
    <row r="155" spans="1:7" ht="15" customHeight="1">
      <c r="A155" s="139"/>
      <c r="B155" s="84" t="s">
        <v>197</v>
      </c>
      <c r="C155" s="86">
        <v>6</v>
      </c>
      <c r="D155" s="86">
        <v>1</v>
      </c>
      <c r="E155" s="48">
        <v>7</v>
      </c>
      <c r="F155" s="86">
        <v>454</v>
      </c>
      <c r="G155" s="86">
        <v>461</v>
      </c>
    </row>
    <row r="156" spans="1:7" ht="15" customHeight="1">
      <c r="A156" s="139"/>
      <c r="B156" s="84" t="s">
        <v>198</v>
      </c>
      <c r="C156" s="86">
        <v>46</v>
      </c>
      <c r="D156" s="86">
        <v>14</v>
      </c>
      <c r="E156" s="48">
        <v>60</v>
      </c>
      <c r="F156" s="86">
        <v>1747</v>
      </c>
      <c r="G156" s="86">
        <v>1807</v>
      </c>
    </row>
    <row r="157" spans="1:7" ht="15" customHeight="1">
      <c r="A157" s="139"/>
      <c r="B157" s="84" t="s">
        <v>199</v>
      </c>
      <c r="C157" s="86">
        <v>242</v>
      </c>
      <c r="D157" s="86">
        <v>24</v>
      </c>
      <c r="E157" s="48">
        <v>266</v>
      </c>
      <c r="F157" s="86">
        <v>1545</v>
      </c>
      <c r="G157" s="86">
        <v>1811</v>
      </c>
    </row>
    <row r="158" spans="1:7" ht="15" customHeight="1">
      <c r="A158" s="139"/>
      <c r="B158" s="85" t="s">
        <v>200</v>
      </c>
      <c r="C158" s="87">
        <v>1398</v>
      </c>
      <c r="D158" s="87">
        <v>219</v>
      </c>
      <c r="E158" s="87">
        <v>1617</v>
      </c>
      <c r="F158" s="87">
        <v>17015</v>
      </c>
      <c r="G158" s="87">
        <v>18632</v>
      </c>
    </row>
    <row r="159" spans="1:7" ht="15" customHeight="1">
      <c r="A159" s="140"/>
      <c r="B159" s="89" t="s">
        <v>201</v>
      </c>
      <c r="C159" s="90">
        <v>16217</v>
      </c>
      <c r="D159" s="90">
        <v>2485</v>
      </c>
      <c r="E159" s="90">
        <v>18702</v>
      </c>
      <c r="F159" s="90">
        <v>146662</v>
      </c>
      <c r="G159" s="90">
        <v>165364</v>
      </c>
    </row>
    <row r="161" ht="15">
      <c r="A161" s="38" t="s">
        <v>91</v>
      </c>
    </row>
    <row r="162" ht="15">
      <c r="A162" s="39" t="s">
        <v>92</v>
      </c>
    </row>
  </sheetData>
  <sheetProtection/>
  <mergeCells count="8">
    <mergeCell ref="A2:G2"/>
    <mergeCell ref="A87:B88"/>
    <mergeCell ref="C87:F87"/>
    <mergeCell ref="A89:A159"/>
    <mergeCell ref="A9:B10"/>
    <mergeCell ref="C9:F9"/>
    <mergeCell ref="A6:L6"/>
    <mergeCell ref="A11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7.8515625" style="0" customWidth="1"/>
    <col min="2" max="2" width="18.140625" style="0" customWidth="1"/>
    <col min="3" max="3" width="13.140625" style="0" customWidth="1"/>
    <col min="7" max="7" width="12.7109375" style="0" customWidth="1"/>
    <col min="10" max="10" width="18.57421875" style="0" customWidth="1"/>
    <col min="11" max="11" width="13.421875" style="0" customWidth="1"/>
    <col min="13" max="13" width="13.421875" style="0" customWidth="1"/>
    <col min="15" max="15" width="15.140625" style="0" customWidth="1"/>
  </cols>
  <sheetData>
    <row r="2" spans="1:9" ht="19.5">
      <c r="A2" s="100" t="s">
        <v>216</v>
      </c>
      <c r="B2" s="99"/>
      <c r="C2" s="99"/>
      <c r="D2" s="99"/>
      <c r="E2" s="99"/>
      <c r="F2" s="99"/>
      <c r="G2" s="98"/>
      <c r="H2" s="97"/>
      <c r="I2" s="22"/>
    </row>
    <row r="3" spans="1:7" ht="15">
      <c r="A3" s="25"/>
      <c r="B3" s="25"/>
      <c r="C3" s="25"/>
      <c r="D3" s="25"/>
      <c r="E3" s="24"/>
      <c r="F3" s="24"/>
      <c r="G3" s="24"/>
    </row>
    <row r="4" spans="1:7" ht="15">
      <c r="A4" s="26" t="s">
        <v>254</v>
      </c>
      <c r="B4" s="25"/>
      <c r="C4" s="25"/>
      <c r="D4" s="25"/>
      <c r="E4" s="24"/>
      <c r="F4" s="24"/>
      <c r="G4" s="24"/>
    </row>
    <row r="5" spans="1:7" ht="15">
      <c r="A5" s="26" t="s">
        <v>238</v>
      </c>
      <c r="B5" s="25"/>
      <c r="C5" s="25"/>
      <c r="D5" s="25"/>
      <c r="E5" s="24"/>
      <c r="F5" s="24"/>
      <c r="G5" s="24"/>
    </row>
    <row r="6" spans="1:7" ht="15">
      <c r="A6" s="26"/>
      <c r="B6" s="25"/>
      <c r="C6" s="25"/>
      <c r="D6" s="25"/>
      <c r="E6" s="24"/>
      <c r="F6" s="24"/>
      <c r="G6" s="24"/>
    </row>
    <row r="7" spans="1:9" ht="18.75">
      <c r="A7" s="83" t="s">
        <v>235</v>
      </c>
      <c r="B7" s="83"/>
      <c r="C7" s="83"/>
      <c r="D7" s="83"/>
      <c r="E7" s="83"/>
      <c r="F7" s="83"/>
      <c r="G7" s="83"/>
      <c r="I7" s="83" t="s">
        <v>235</v>
      </c>
    </row>
    <row r="8" spans="1:15" ht="18.75">
      <c r="A8" s="142" t="s">
        <v>234</v>
      </c>
      <c r="B8" s="142"/>
      <c r="C8" s="142"/>
      <c r="D8" s="142"/>
      <c r="E8" s="142"/>
      <c r="F8" s="142"/>
      <c r="G8" s="142"/>
      <c r="I8" s="142" t="s">
        <v>236</v>
      </c>
      <c r="J8" s="142"/>
      <c r="K8" s="142"/>
      <c r="L8" s="142"/>
      <c r="M8" s="142"/>
      <c r="N8" s="142"/>
      <c r="O8" s="142"/>
    </row>
    <row r="10" spans="1:15" ht="17.25">
      <c r="A10" s="131" t="s">
        <v>123</v>
      </c>
      <c r="B10" s="131"/>
      <c r="C10" s="138" t="s">
        <v>112</v>
      </c>
      <c r="D10" s="138"/>
      <c r="E10" s="138"/>
      <c r="F10" s="138"/>
      <c r="G10" s="88"/>
      <c r="I10" s="131" t="s">
        <v>225</v>
      </c>
      <c r="J10" s="131"/>
      <c r="K10" s="138" t="s">
        <v>126</v>
      </c>
      <c r="L10" s="138"/>
      <c r="M10" s="138"/>
      <c r="N10" s="138"/>
      <c r="O10" s="88"/>
    </row>
    <row r="11" spans="1:15" ht="51.75">
      <c r="A11" s="131"/>
      <c r="B11" s="131"/>
      <c r="C11" s="46" t="s">
        <v>101</v>
      </c>
      <c r="D11" s="46" t="s">
        <v>102</v>
      </c>
      <c r="E11" s="82" t="s">
        <v>103</v>
      </c>
      <c r="F11" s="46" t="s">
        <v>90</v>
      </c>
      <c r="G11" s="46" t="s">
        <v>104</v>
      </c>
      <c r="I11" s="131"/>
      <c r="J11" s="131"/>
      <c r="K11" s="46" t="s">
        <v>101</v>
      </c>
      <c r="L11" s="46" t="s">
        <v>102</v>
      </c>
      <c r="M11" s="121" t="s">
        <v>103</v>
      </c>
      <c r="N11" s="46" t="s">
        <v>90</v>
      </c>
      <c r="O11" s="46" t="s">
        <v>104</v>
      </c>
    </row>
    <row r="12" spans="1:15" ht="15" customHeight="1">
      <c r="A12" s="143" t="s">
        <v>128</v>
      </c>
      <c r="B12" s="144" t="s">
        <v>178</v>
      </c>
      <c r="C12" s="144"/>
      <c r="D12" s="144"/>
      <c r="E12" s="144"/>
      <c r="F12" s="144"/>
      <c r="G12" s="144"/>
      <c r="I12" s="143" t="s">
        <v>226</v>
      </c>
      <c r="J12" s="144" t="s">
        <v>178</v>
      </c>
      <c r="K12" s="144"/>
      <c r="L12" s="144"/>
      <c r="M12" s="144"/>
      <c r="N12" s="144"/>
      <c r="O12" s="144"/>
    </row>
    <row r="13" spans="1:15" ht="15">
      <c r="A13" s="143"/>
      <c r="B13" t="s">
        <v>202</v>
      </c>
      <c r="C13" s="86">
        <v>132</v>
      </c>
      <c r="D13" s="86">
        <v>5</v>
      </c>
      <c r="E13" s="86">
        <f>+C13+D13</f>
        <v>137</v>
      </c>
      <c r="F13" s="86">
        <v>2478</v>
      </c>
      <c r="G13" s="86">
        <v>2615</v>
      </c>
      <c r="I13" s="143"/>
      <c r="J13" t="s">
        <v>202</v>
      </c>
      <c r="K13">
        <v>150</v>
      </c>
      <c r="L13">
        <v>1</v>
      </c>
      <c r="M13">
        <v>151</v>
      </c>
      <c r="N13">
        <v>2733</v>
      </c>
      <c r="O13">
        <v>2884</v>
      </c>
    </row>
    <row r="14" spans="1:15" ht="15">
      <c r="A14" s="143"/>
      <c r="B14" t="s">
        <v>5</v>
      </c>
      <c r="C14" s="86">
        <v>97</v>
      </c>
      <c r="D14" s="86">
        <v>2</v>
      </c>
      <c r="E14" s="86">
        <f aca="true" t="shared" si="0" ref="E14:E30">+C14+D14</f>
        <v>99</v>
      </c>
      <c r="F14" s="86">
        <v>2774</v>
      </c>
      <c r="G14" s="86">
        <v>2873</v>
      </c>
      <c r="I14" s="143"/>
      <c r="J14" t="s">
        <v>5</v>
      </c>
      <c r="K14">
        <v>137</v>
      </c>
      <c r="L14">
        <v>2</v>
      </c>
      <c r="M14">
        <v>139</v>
      </c>
      <c r="N14">
        <v>2855</v>
      </c>
      <c r="O14">
        <v>2994</v>
      </c>
    </row>
    <row r="15" spans="1:15" ht="15">
      <c r="A15" s="143"/>
      <c r="B15" t="s">
        <v>6</v>
      </c>
      <c r="C15" s="86">
        <v>112</v>
      </c>
      <c r="D15" s="86">
        <v>5</v>
      </c>
      <c r="E15" s="86">
        <f t="shared" si="0"/>
        <v>117</v>
      </c>
      <c r="F15" s="86">
        <v>2608</v>
      </c>
      <c r="G15" s="86">
        <v>2725</v>
      </c>
      <c r="I15" s="143"/>
      <c r="J15" t="s">
        <v>6</v>
      </c>
      <c r="K15">
        <v>99</v>
      </c>
      <c r="L15">
        <v>14</v>
      </c>
      <c r="M15">
        <v>113</v>
      </c>
      <c r="N15">
        <v>2943</v>
      </c>
      <c r="O15">
        <v>3056</v>
      </c>
    </row>
    <row r="16" spans="1:15" ht="15">
      <c r="A16" s="143"/>
      <c r="B16" t="s">
        <v>7</v>
      </c>
      <c r="C16" s="86">
        <v>120</v>
      </c>
      <c r="D16" s="86">
        <v>14</v>
      </c>
      <c r="E16" s="86">
        <f t="shared" si="0"/>
        <v>134</v>
      </c>
      <c r="F16" s="86">
        <v>2125</v>
      </c>
      <c r="G16" s="86">
        <v>2259</v>
      </c>
      <c r="I16" s="143"/>
      <c r="J16" t="s">
        <v>7</v>
      </c>
      <c r="K16">
        <v>80</v>
      </c>
      <c r="L16">
        <v>6</v>
      </c>
      <c r="M16">
        <v>86</v>
      </c>
      <c r="N16">
        <v>2366</v>
      </c>
      <c r="O16">
        <v>2452</v>
      </c>
    </row>
    <row r="17" spans="1:15" ht="15">
      <c r="A17" s="143"/>
      <c r="B17" t="s">
        <v>8</v>
      </c>
      <c r="C17" s="86">
        <v>195</v>
      </c>
      <c r="D17" s="86">
        <v>22</v>
      </c>
      <c r="E17" s="86">
        <f t="shared" si="0"/>
        <v>217</v>
      </c>
      <c r="F17" s="86">
        <v>2093</v>
      </c>
      <c r="G17" s="86">
        <v>2310</v>
      </c>
      <c r="I17" s="143"/>
      <c r="J17" t="s">
        <v>8</v>
      </c>
      <c r="K17">
        <v>223</v>
      </c>
      <c r="L17">
        <v>22</v>
      </c>
      <c r="M17">
        <v>245</v>
      </c>
      <c r="N17">
        <v>2298</v>
      </c>
      <c r="O17">
        <v>2543</v>
      </c>
    </row>
    <row r="18" spans="1:15" ht="15">
      <c r="A18" s="143"/>
      <c r="B18" t="s">
        <v>9</v>
      </c>
      <c r="C18" s="86">
        <v>176</v>
      </c>
      <c r="D18" s="86">
        <v>26</v>
      </c>
      <c r="E18" s="86">
        <f t="shared" si="0"/>
        <v>202</v>
      </c>
      <c r="F18" s="86">
        <v>2287</v>
      </c>
      <c r="G18" s="86">
        <v>2489</v>
      </c>
      <c r="I18" s="143"/>
      <c r="J18" t="s">
        <v>9</v>
      </c>
      <c r="K18">
        <v>229</v>
      </c>
      <c r="L18">
        <v>21</v>
      </c>
      <c r="M18">
        <v>250</v>
      </c>
      <c r="N18">
        <v>2422</v>
      </c>
      <c r="O18">
        <v>2672</v>
      </c>
    </row>
    <row r="19" spans="1:15" ht="15">
      <c r="A19" s="143"/>
      <c r="B19" t="s">
        <v>203</v>
      </c>
      <c r="C19" s="86">
        <v>143</v>
      </c>
      <c r="D19" s="86">
        <v>14</v>
      </c>
      <c r="E19" s="86">
        <f t="shared" si="0"/>
        <v>157</v>
      </c>
      <c r="F19" s="86">
        <v>2380</v>
      </c>
      <c r="G19" s="86">
        <v>2537</v>
      </c>
      <c r="I19" s="143"/>
      <c r="J19" t="s">
        <v>203</v>
      </c>
      <c r="K19">
        <v>166</v>
      </c>
      <c r="L19">
        <v>12</v>
      </c>
      <c r="M19">
        <v>178</v>
      </c>
      <c r="N19">
        <v>2577</v>
      </c>
      <c r="O19">
        <v>2755</v>
      </c>
    </row>
    <row r="20" spans="1:15" ht="15">
      <c r="A20" s="143"/>
      <c r="B20" t="s">
        <v>204</v>
      </c>
      <c r="C20" s="86">
        <v>127</v>
      </c>
      <c r="D20" s="86">
        <v>4</v>
      </c>
      <c r="E20" s="86">
        <f t="shared" si="0"/>
        <v>131</v>
      </c>
      <c r="F20" s="86">
        <v>2426</v>
      </c>
      <c r="G20" s="86">
        <v>2557</v>
      </c>
      <c r="I20" s="143"/>
      <c r="J20" t="s">
        <v>204</v>
      </c>
      <c r="K20">
        <v>154</v>
      </c>
      <c r="L20">
        <v>4</v>
      </c>
      <c r="M20">
        <v>158</v>
      </c>
      <c r="N20">
        <v>2529</v>
      </c>
      <c r="O20">
        <v>2687</v>
      </c>
    </row>
    <row r="21" spans="1:15" ht="15">
      <c r="A21" s="143"/>
      <c r="B21" t="s">
        <v>205</v>
      </c>
      <c r="C21" s="86">
        <v>74</v>
      </c>
      <c r="D21" s="86">
        <v>5</v>
      </c>
      <c r="E21" s="86">
        <f t="shared" si="0"/>
        <v>79</v>
      </c>
      <c r="F21" s="86">
        <v>1967</v>
      </c>
      <c r="G21" s="86">
        <v>2046</v>
      </c>
      <c r="I21" s="143"/>
      <c r="J21" t="s">
        <v>205</v>
      </c>
      <c r="K21">
        <v>109</v>
      </c>
      <c r="L21">
        <v>9</v>
      </c>
      <c r="M21">
        <v>118</v>
      </c>
      <c r="N21">
        <v>2538</v>
      </c>
      <c r="O21">
        <v>2656</v>
      </c>
    </row>
    <row r="22" spans="1:15" ht="15">
      <c r="A22" s="143"/>
      <c r="B22" t="s">
        <v>206</v>
      </c>
      <c r="C22" s="86">
        <v>58</v>
      </c>
      <c r="D22" s="86">
        <v>5</v>
      </c>
      <c r="E22" s="86">
        <f t="shared" si="0"/>
        <v>63</v>
      </c>
      <c r="F22" s="86">
        <v>1770</v>
      </c>
      <c r="G22" s="86">
        <v>1833</v>
      </c>
      <c r="I22" s="143"/>
      <c r="J22" t="s">
        <v>206</v>
      </c>
      <c r="K22">
        <v>71</v>
      </c>
      <c r="L22">
        <v>2</v>
      </c>
      <c r="M22">
        <v>73</v>
      </c>
      <c r="N22">
        <v>2035</v>
      </c>
      <c r="O22">
        <v>2108</v>
      </c>
    </row>
    <row r="23" spans="1:15" ht="15">
      <c r="A23" s="143"/>
      <c r="B23" t="s">
        <v>207</v>
      </c>
      <c r="C23" s="86">
        <v>30</v>
      </c>
      <c r="D23" s="86">
        <v>5</v>
      </c>
      <c r="E23" s="86">
        <f t="shared" si="0"/>
        <v>35</v>
      </c>
      <c r="F23" s="86">
        <v>1338</v>
      </c>
      <c r="G23" s="86">
        <v>1373</v>
      </c>
      <c r="I23" s="143"/>
      <c r="J23" t="s">
        <v>207</v>
      </c>
      <c r="K23">
        <v>40</v>
      </c>
      <c r="L23">
        <v>0</v>
      </c>
      <c r="M23">
        <v>40</v>
      </c>
      <c r="N23">
        <v>1687</v>
      </c>
      <c r="O23">
        <v>1727</v>
      </c>
    </row>
    <row r="24" spans="1:15" ht="15">
      <c r="A24" s="143"/>
      <c r="B24" t="s">
        <v>208</v>
      </c>
      <c r="C24" s="86">
        <v>26</v>
      </c>
      <c r="D24" s="86">
        <v>2</v>
      </c>
      <c r="E24" s="86">
        <f t="shared" si="0"/>
        <v>28</v>
      </c>
      <c r="F24" s="86">
        <v>1081</v>
      </c>
      <c r="G24" s="86">
        <v>1109</v>
      </c>
      <c r="I24" s="143"/>
      <c r="J24" t="s">
        <v>208</v>
      </c>
      <c r="K24">
        <v>21</v>
      </c>
      <c r="L24">
        <v>0</v>
      </c>
      <c r="M24">
        <v>21</v>
      </c>
      <c r="N24">
        <v>1392</v>
      </c>
      <c r="O24">
        <v>1413</v>
      </c>
    </row>
    <row r="25" spans="1:15" ht="15">
      <c r="A25" s="143"/>
      <c r="B25" t="s">
        <v>209</v>
      </c>
      <c r="C25" s="86">
        <v>24</v>
      </c>
      <c r="D25" s="86">
        <v>1</v>
      </c>
      <c r="E25" s="86">
        <f t="shared" si="0"/>
        <v>25</v>
      </c>
      <c r="F25" s="86">
        <v>865</v>
      </c>
      <c r="G25" s="86">
        <v>890</v>
      </c>
      <c r="I25" s="143"/>
      <c r="J25" t="s">
        <v>209</v>
      </c>
      <c r="K25">
        <v>18</v>
      </c>
      <c r="L25">
        <v>4</v>
      </c>
      <c r="M25">
        <v>22</v>
      </c>
      <c r="N25">
        <v>1087</v>
      </c>
      <c r="O25">
        <v>1109</v>
      </c>
    </row>
    <row r="26" spans="1:15" ht="15">
      <c r="A26" s="143"/>
      <c r="B26" t="s">
        <v>210</v>
      </c>
      <c r="C26" s="86">
        <v>11</v>
      </c>
      <c r="D26" s="86">
        <v>0</v>
      </c>
      <c r="E26" s="86">
        <f t="shared" si="0"/>
        <v>11</v>
      </c>
      <c r="F26" s="86">
        <v>522</v>
      </c>
      <c r="G26" s="86">
        <v>533</v>
      </c>
      <c r="I26" s="143"/>
      <c r="J26" t="s">
        <v>210</v>
      </c>
      <c r="K26">
        <v>13</v>
      </c>
      <c r="L26">
        <v>3</v>
      </c>
      <c r="M26">
        <v>16</v>
      </c>
      <c r="N26">
        <v>892</v>
      </c>
      <c r="O26">
        <v>908</v>
      </c>
    </row>
    <row r="27" spans="1:15" ht="15">
      <c r="A27" s="143"/>
      <c r="B27" t="s">
        <v>211</v>
      </c>
      <c r="C27" s="86">
        <v>1</v>
      </c>
      <c r="D27" s="86">
        <v>0</v>
      </c>
      <c r="E27" s="86">
        <f t="shared" si="0"/>
        <v>1</v>
      </c>
      <c r="F27" s="86">
        <v>347</v>
      </c>
      <c r="G27" s="86">
        <v>348</v>
      </c>
      <c r="I27" s="143"/>
      <c r="J27" t="s">
        <v>211</v>
      </c>
      <c r="K27">
        <v>3</v>
      </c>
      <c r="L27">
        <v>2</v>
      </c>
      <c r="M27">
        <v>5</v>
      </c>
      <c r="N27">
        <v>475</v>
      </c>
      <c r="O27">
        <v>480</v>
      </c>
    </row>
    <row r="28" spans="1:15" ht="15">
      <c r="A28" s="143"/>
      <c r="B28" t="s">
        <v>212</v>
      </c>
      <c r="C28" s="86">
        <v>14</v>
      </c>
      <c r="D28" s="86">
        <v>0</v>
      </c>
      <c r="E28" s="86">
        <f t="shared" si="0"/>
        <v>14</v>
      </c>
      <c r="F28" s="86">
        <v>217</v>
      </c>
      <c r="G28" s="86">
        <v>231</v>
      </c>
      <c r="I28" s="143"/>
      <c r="J28" t="s">
        <v>212</v>
      </c>
      <c r="K28">
        <v>9</v>
      </c>
      <c r="L28">
        <v>1</v>
      </c>
      <c r="M28">
        <v>10</v>
      </c>
      <c r="N28">
        <v>300</v>
      </c>
      <c r="O28">
        <v>310</v>
      </c>
    </row>
    <row r="29" spans="1:15" ht="15">
      <c r="A29" s="143"/>
      <c r="B29" t="s">
        <v>237</v>
      </c>
      <c r="C29" s="86">
        <v>9</v>
      </c>
      <c r="D29" s="86">
        <v>0</v>
      </c>
      <c r="E29" s="86">
        <v>9</v>
      </c>
      <c r="F29" s="86">
        <v>146</v>
      </c>
      <c r="G29" s="86">
        <v>155</v>
      </c>
      <c r="I29" s="143"/>
      <c r="J29" t="s">
        <v>237</v>
      </c>
      <c r="K29" s="86">
        <v>3</v>
      </c>
      <c r="L29" s="86">
        <v>1</v>
      </c>
      <c r="M29" s="86">
        <v>4</v>
      </c>
      <c r="N29" s="86">
        <v>232</v>
      </c>
      <c r="O29" s="86">
        <v>236</v>
      </c>
    </row>
    <row r="30" spans="1:15" ht="15">
      <c r="A30" s="143"/>
      <c r="B30" s="92" t="s">
        <v>213</v>
      </c>
      <c r="C30" s="93">
        <v>1349</v>
      </c>
      <c r="D30" s="93">
        <v>110</v>
      </c>
      <c r="E30" s="93">
        <f t="shared" si="0"/>
        <v>1459</v>
      </c>
      <c r="F30" s="93">
        <v>27424</v>
      </c>
      <c r="G30" s="93">
        <v>28883</v>
      </c>
      <c r="I30" s="143"/>
      <c r="J30" s="92" t="s">
        <v>213</v>
      </c>
      <c r="K30" s="93">
        <f>SUM(K13:K29)</f>
        <v>1525</v>
      </c>
      <c r="L30" s="93">
        <f>SUM(L13:L29)</f>
        <v>104</v>
      </c>
      <c r="M30" s="93">
        <f>SUM(M13:M29)</f>
        <v>1629</v>
      </c>
      <c r="N30" s="93">
        <f>SUM(N13:N29)</f>
        <v>31361</v>
      </c>
      <c r="O30" s="93">
        <f>SUM(O13:O29)</f>
        <v>32990</v>
      </c>
    </row>
    <row r="31" spans="1:9" ht="15">
      <c r="A31" s="143"/>
      <c r="I31" s="143"/>
    </row>
    <row r="32" spans="1:15" ht="15">
      <c r="A32" s="143"/>
      <c r="B32" s="144" t="s">
        <v>214</v>
      </c>
      <c r="C32" s="144"/>
      <c r="D32" s="144"/>
      <c r="E32" s="144"/>
      <c r="F32" s="144"/>
      <c r="G32" s="144"/>
      <c r="I32" s="143"/>
      <c r="J32" s="144" t="s">
        <v>214</v>
      </c>
      <c r="K32" s="144"/>
      <c r="L32" s="144"/>
      <c r="M32" s="144"/>
      <c r="N32" s="144"/>
      <c r="O32" s="144"/>
    </row>
    <row r="33" spans="1:15" ht="15">
      <c r="A33" s="143"/>
      <c r="B33" t="s">
        <v>202</v>
      </c>
      <c r="C33" s="86">
        <v>178</v>
      </c>
      <c r="D33" s="86">
        <v>23</v>
      </c>
      <c r="E33" s="86">
        <f>C33+D33</f>
        <v>201</v>
      </c>
      <c r="F33" s="86">
        <v>1744</v>
      </c>
      <c r="G33" s="86">
        <v>1945</v>
      </c>
      <c r="I33" s="143"/>
      <c r="J33" t="s">
        <v>202</v>
      </c>
      <c r="K33" s="86">
        <v>143</v>
      </c>
      <c r="L33" s="86">
        <v>17</v>
      </c>
      <c r="M33" s="86">
        <v>160</v>
      </c>
      <c r="N33" s="86">
        <v>1987</v>
      </c>
      <c r="O33" s="86">
        <v>2147</v>
      </c>
    </row>
    <row r="34" spans="1:15" ht="15">
      <c r="A34" s="143"/>
      <c r="B34" t="s">
        <v>5</v>
      </c>
      <c r="C34" s="86">
        <v>135</v>
      </c>
      <c r="D34" s="86">
        <v>6</v>
      </c>
      <c r="E34" s="86">
        <f aca="true" t="shared" si="1" ref="E34:E50">C34+D34</f>
        <v>141</v>
      </c>
      <c r="F34" s="86">
        <v>2038</v>
      </c>
      <c r="G34" s="86">
        <v>2179</v>
      </c>
      <c r="I34" s="143"/>
      <c r="J34" t="s">
        <v>5</v>
      </c>
      <c r="K34" s="86">
        <v>122</v>
      </c>
      <c r="L34" s="86">
        <v>8</v>
      </c>
      <c r="M34" s="86">
        <v>130</v>
      </c>
      <c r="N34" s="86">
        <v>1889</v>
      </c>
      <c r="O34" s="86">
        <v>2019</v>
      </c>
    </row>
    <row r="35" spans="1:15" ht="15">
      <c r="A35" s="143"/>
      <c r="B35" t="s">
        <v>6</v>
      </c>
      <c r="C35" s="86">
        <v>100</v>
      </c>
      <c r="D35" s="86">
        <v>10</v>
      </c>
      <c r="E35" s="86">
        <f t="shared" si="1"/>
        <v>110</v>
      </c>
      <c r="F35" s="86">
        <v>2136</v>
      </c>
      <c r="G35" s="86">
        <v>2246</v>
      </c>
      <c r="I35" s="143"/>
      <c r="J35" t="s">
        <v>6</v>
      </c>
      <c r="K35" s="86">
        <v>81</v>
      </c>
      <c r="L35" s="86">
        <v>4</v>
      </c>
      <c r="M35" s="86">
        <v>85</v>
      </c>
      <c r="N35" s="86">
        <v>2106</v>
      </c>
      <c r="O35" s="86">
        <v>2191</v>
      </c>
    </row>
    <row r="36" spans="1:15" ht="15">
      <c r="A36" s="143"/>
      <c r="B36" t="s">
        <v>7</v>
      </c>
      <c r="C36" s="86">
        <v>212</v>
      </c>
      <c r="D36" s="86">
        <v>22</v>
      </c>
      <c r="E36" s="86">
        <f t="shared" si="1"/>
        <v>234</v>
      </c>
      <c r="F36" s="86">
        <v>1769</v>
      </c>
      <c r="G36" s="86">
        <v>2003</v>
      </c>
      <c r="I36" s="143"/>
      <c r="J36" t="s">
        <v>7</v>
      </c>
      <c r="K36" s="86">
        <v>71</v>
      </c>
      <c r="L36" s="86">
        <v>8</v>
      </c>
      <c r="M36" s="86">
        <v>79</v>
      </c>
      <c r="N36" s="86">
        <v>1702</v>
      </c>
      <c r="O36" s="86">
        <v>1781</v>
      </c>
    </row>
    <row r="37" spans="1:15" ht="15">
      <c r="A37" s="143"/>
      <c r="B37" t="s">
        <v>8</v>
      </c>
      <c r="C37" s="86">
        <v>276</v>
      </c>
      <c r="D37" s="86">
        <v>31</v>
      </c>
      <c r="E37" s="86">
        <f t="shared" si="1"/>
        <v>307</v>
      </c>
      <c r="F37" s="86">
        <v>1583</v>
      </c>
      <c r="G37" s="86">
        <v>1890</v>
      </c>
      <c r="I37" s="143"/>
      <c r="J37" t="s">
        <v>8</v>
      </c>
      <c r="K37" s="86">
        <v>141</v>
      </c>
      <c r="L37" s="86">
        <v>22</v>
      </c>
      <c r="M37" s="86">
        <v>163</v>
      </c>
      <c r="N37" s="86">
        <v>1774</v>
      </c>
      <c r="O37" s="86">
        <v>1937</v>
      </c>
    </row>
    <row r="38" spans="1:15" ht="15">
      <c r="A38" s="143"/>
      <c r="B38" t="s">
        <v>9</v>
      </c>
      <c r="C38" s="86">
        <v>260</v>
      </c>
      <c r="D38" s="86">
        <v>28</v>
      </c>
      <c r="E38" s="86">
        <f t="shared" si="1"/>
        <v>288</v>
      </c>
      <c r="F38" s="86">
        <v>1655</v>
      </c>
      <c r="G38" s="86">
        <v>1943</v>
      </c>
      <c r="I38" s="143"/>
      <c r="J38" t="s">
        <v>9</v>
      </c>
      <c r="K38" s="86">
        <v>182</v>
      </c>
      <c r="L38" s="86">
        <v>7</v>
      </c>
      <c r="M38" s="86">
        <v>189</v>
      </c>
      <c r="N38" s="86">
        <v>1731</v>
      </c>
      <c r="O38" s="86">
        <v>1920</v>
      </c>
    </row>
    <row r="39" spans="1:15" ht="15">
      <c r="A39" s="143"/>
      <c r="B39" t="s">
        <v>203</v>
      </c>
      <c r="C39" s="86">
        <v>225</v>
      </c>
      <c r="D39" s="86">
        <v>27</v>
      </c>
      <c r="E39" s="86">
        <f t="shared" si="1"/>
        <v>252</v>
      </c>
      <c r="F39" s="86">
        <v>1667</v>
      </c>
      <c r="G39" s="86">
        <v>1919</v>
      </c>
      <c r="I39" s="143"/>
      <c r="J39" t="s">
        <v>203</v>
      </c>
      <c r="K39" s="86">
        <v>173</v>
      </c>
      <c r="L39" s="86">
        <v>24</v>
      </c>
      <c r="M39" s="86">
        <v>197</v>
      </c>
      <c r="N39" s="86">
        <v>1767</v>
      </c>
      <c r="O39" s="86">
        <v>1964</v>
      </c>
    </row>
    <row r="40" spans="1:15" ht="15">
      <c r="A40" s="143"/>
      <c r="B40" t="s">
        <v>204</v>
      </c>
      <c r="C40" s="86">
        <v>171</v>
      </c>
      <c r="D40" s="86">
        <v>15</v>
      </c>
      <c r="E40" s="86">
        <f t="shared" si="1"/>
        <v>186</v>
      </c>
      <c r="F40" s="86">
        <v>1962</v>
      </c>
      <c r="G40" s="86">
        <v>2148</v>
      </c>
      <c r="I40" s="143"/>
      <c r="J40" t="s">
        <v>204</v>
      </c>
      <c r="K40" s="86">
        <v>127</v>
      </c>
      <c r="L40" s="86">
        <v>11</v>
      </c>
      <c r="M40" s="86">
        <v>138</v>
      </c>
      <c r="N40" s="86">
        <v>1630</v>
      </c>
      <c r="O40" s="86">
        <v>1768</v>
      </c>
    </row>
    <row r="41" spans="1:15" ht="15">
      <c r="A41" s="143"/>
      <c r="B41" t="s">
        <v>205</v>
      </c>
      <c r="C41" s="86">
        <v>113</v>
      </c>
      <c r="D41" s="86">
        <v>9</v>
      </c>
      <c r="E41" s="86">
        <f t="shared" si="1"/>
        <v>122</v>
      </c>
      <c r="F41" s="86">
        <v>1921</v>
      </c>
      <c r="G41" s="86">
        <v>2043</v>
      </c>
      <c r="I41" s="143"/>
      <c r="J41" t="s">
        <v>205</v>
      </c>
      <c r="K41" s="86">
        <v>77</v>
      </c>
      <c r="L41" s="86">
        <v>8</v>
      </c>
      <c r="M41" s="86">
        <v>85</v>
      </c>
      <c r="N41" s="86">
        <v>1943</v>
      </c>
      <c r="O41" s="86">
        <v>2028</v>
      </c>
    </row>
    <row r="42" spans="1:15" ht="15">
      <c r="A42" s="143"/>
      <c r="B42" t="s">
        <v>206</v>
      </c>
      <c r="C42" s="86">
        <v>67</v>
      </c>
      <c r="D42" s="86">
        <v>7</v>
      </c>
      <c r="E42" s="86">
        <f t="shared" si="1"/>
        <v>74</v>
      </c>
      <c r="F42" s="86">
        <v>1704</v>
      </c>
      <c r="G42" s="86">
        <v>1778</v>
      </c>
      <c r="I42" s="143"/>
      <c r="J42" t="s">
        <v>206</v>
      </c>
      <c r="K42" s="86">
        <v>52</v>
      </c>
      <c r="L42" s="86">
        <v>4</v>
      </c>
      <c r="M42" s="86">
        <v>56</v>
      </c>
      <c r="N42" s="86">
        <v>1865</v>
      </c>
      <c r="O42" s="86">
        <v>1921</v>
      </c>
    </row>
    <row r="43" spans="1:15" ht="15">
      <c r="A43" s="143"/>
      <c r="B43" t="s">
        <v>207</v>
      </c>
      <c r="C43" s="86">
        <v>26</v>
      </c>
      <c r="D43" s="86">
        <v>2</v>
      </c>
      <c r="E43" s="86">
        <f t="shared" si="1"/>
        <v>28</v>
      </c>
      <c r="F43" s="86">
        <v>1199</v>
      </c>
      <c r="G43" s="86">
        <v>1227</v>
      </c>
      <c r="I43" s="143"/>
      <c r="J43" t="s">
        <v>207</v>
      </c>
      <c r="K43" s="86">
        <v>35</v>
      </c>
      <c r="L43" s="86">
        <v>2</v>
      </c>
      <c r="M43" s="86">
        <v>37</v>
      </c>
      <c r="N43" s="86">
        <v>1624</v>
      </c>
      <c r="O43" s="86">
        <v>1661</v>
      </c>
    </row>
    <row r="44" spans="1:15" ht="15">
      <c r="A44" s="143"/>
      <c r="B44" t="s">
        <v>208</v>
      </c>
      <c r="C44" s="86">
        <v>20</v>
      </c>
      <c r="D44" s="86">
        <v>4</v>
      </c>
      <c r="E44" s="86">
        <f t="shared" si="1"/>
        <v>24</v>
      </c>
      <c r="F44" s="86">
        <v>1041</v>
      </c>
      <c r="G44" s="86">
        <v>1065</v>
      </c>
      <c r="I44" s="143"/>
      <c r="J44" t="s">
        <v>208</v>
      </c>
      <c r="K44" s="86">
        <v>20</v>
      </c>
      <c r="L44" s="86">
        <v>5</v>
      </c>
      <c r="M44" s="86">
        <v>25</v>
      </c>
      <c r="N44" s="86">
        <v>1218</v>
      </c>
      <c r="O44" s="86">
        <v>1243</v>
      </c>
    </row>
    <row r="45" spans="1:15" ht="15">
      <c r="A45" s="143"/>
      <c r="B45" t="s">
        <v>209</v>
      </c>
      <c r="C45" s="86">
        <v>15</v>
      </c>
      <c r="D45" s="86">
        <v>0</v>
      </c>
      <c r="E45" s="86">
        <f t="shared" si="1"/>
        <v>15</v>
      </c>
      <c r="F45" s="86">
        <v>932</v>
      </c>
      <c r="G45" s="86">
        <v>947</v>
      </c>
      <c r="I45" s="143"/>
      <c r="J45" t="s">
        <v>209</v>
      </c>
      <c r="K45" s="86">
        <v>25</v>
      </c>
      <c r="L45" s="86">
        <v>2</v>
      </c>
      <c r="M45" s="86">
        <v>27</v>
      </c>
      <c r="N45" s="86">
        <v>934</v>
      </c>
      <c r="O45" s="86">
        <v>961</v>
      </c>
    </row>
    <row r="46" spans="1:15" ht="15">
      <c r="A46" s="143"/>
      <c r="B46" t="s">
        <v>210</v>
      </c>
      <c r="C46" s="86">
        <v>10</v>
      </c>
      <c r="D46" s="86">
        <v>0</v>
      </c>
      <c r="E46" s="86">
        <f t="shared" si="1"/>
        <v>10</v>
      </c>
      <c r="F46" s="86">
        <v>644</v>
      </c>
      <c r="G46" s="86">
        <v>654</v>
      </c>
      <c r="I46" s="143"/>
      <c r="J46" t="s">
        <v>210</v>
      </c>
      <c r="K46" s="86">
        <v>11</v>
      </c>
      <c r="L46" s="86">
        <v>2</v>
      </c>
      <c r="M46" s="86">
        <v>13</v>
      </c>
      <c r="N46" s="86">
        <v>855</v>
      </c>
      <c r="O46" s="86">
        <v>868</v>
      </c>
    </row>
    <row r="47" spans="1:15" ht="15">
      <c r="A47" s="143"/>
      <c r="B47" t="s">
        <v>211</v>
      </c>
      <c r="C47" s="86">
        <v>6</v>
      </c>
      <c r="D47" s="86">
        <v>3</v>
      </c>
      <c r="E47" s="86">
        <f t="shared" si="1"/>
        <v>9</v>
      </c>
      <c r="F47" s="86">
        <v>426</v>
      </c>
      <c r="G47" s="86">
        <v>435</v>
      </c>
      <c r="I47" s="143"/>
      <c r="J47" t="s">
        <v>211</v>
      </c>
      <c r="K47" s="86">
        <v>2</v>
      </c>
      <c r="L47" s="86">
        <v>1</v>
      </c>
      <c r="M47" s="86">
        <v>3</v>
      </c>
      <c r="N47" s="86">
        <v>613</v>
      </c>
      <c r="O47" s="86">
        <v>616</v>
      </c>
    </row>
    <row r="48" spans="1:15" ht="15">
      <c r="A48" s="143"/>
      <c r="B48" t="s">
        <v>212</v>
      </c>
      <c r="C48" s="86">
        <v>5</v>
      </c>
      <c r="D48" s="86">
        <v>0</v>
      </c>
      <c r="E48" s="86">
        <f t="shared" si="1"/>
        <v>5</v>
      </c>
      <c r="F48" s="86">
        <v>305</v>
      </c>
      <c r="G48" s="86">
        <v>310</v>
      </c>
      <c r="I48" s="143"/>
      <c r="J48" t="s">
        <v>212</v>
      </c>
      <c r="K48" s="86">
        <v>6</v>
      </c>
      <c r="L48" s="86">
        <v>0</v>
      </c>
      <c r="M48" s="86">
        <v>6</v>
      </c>
      <c r="N48" s="86">
        <v>348</v>
      </c>
      <c r="O48" s="86">
        <v>354</v>
      </c>
    </row>
    <row r="49" spans="1:15" ht="15">
      <c r="A49" s="143"/>
      <c r="B49" t="s">
        <v>237</v>
      </c>
      <c r="C49" s="86">
        <v>3</v>
      </c>
      <c r="D49" s="86">
        <v>0</v>
      </c>
      <c r="E49" s="86">
        <v>3</v>
      </c>
      <c r="F49" s="86">
        <v>223</v>
      </c>
      <c r="G49" s="86">
        <v>226</v>
      </c>
      <c r="I49" s="143"/>
      <c r="J49" t="s">
        <v>237</v>
      </c>
      <c r="K49" s="86">
        <v>5</v>
      </c>
      <c r="L49" s="86">
        <v>3</v>
      </c>
      <c r="M49" s="86">
        <v>8</v>
      </c>
      <c r="N49" s="86">
        <v>295</v>
      </c>
      <c r="O49" s="86">
        <v>303</v>
      </c>
    </row>
    <row r="50" spans="1:15" ht="15">
      <c r="A50" s="143"/>
      <c r="B50" s="92" t="s">
        <v>213</v>
      </c>
      <c r="C50" s="93">
        <v>1822</v>
      </c>
      <c r="D50" s="93">
        <v>187</v>
      </c>
      <c r="E50" s="93">
        <f t="shared" si="1"/>
        <v>2009</v>
      </c>
      <c r="F50" s="93">
        <v>22949</v>
      </c>
      <c r="G50" s="93">
        <v>24958</v>
      </c>
      <c r="I50" s="143"/>
      <c r="J50" s="92" t="s">
        <v>213</v>
      </c>
      <c r="K50" s="93">
        <f>SUM(K33:K49)</f>
        <v>1273</v>
      </c>
      <c r="L50" s="93">
        <f>SUM(L33:L49)</f>
        <v>128</v>
      </c>
      <c r="M50" s="93">
        <f>SUM(M33:M49)</f>
        <v>1401</v>
      </c>
      <c r="N50" s="93">
        <f>SUM(N33:N49)</f>
        <v>24281</v>
      </c>
      <c r="O50" s="93">
        <f>SUM(O33:O49)</f>
        <v>25682</v>
      </c>
    </row>
    <row r="51" spans="1:9" ht="15">
      <c r="A51" s="143"/>
      <c r="I51" s="143"/>
    </row>
    <row r="52" spans="1:15" ht="15">
      <c r="A52" s="143"/>
      <c r="B52" s="144" t="s">
        <v>167</v>
      </c>
      <c r="C52" s="144"/>
      <c r="D52" s="144"/>
      <c r="E52" s="144"/>
      <c r="F52" s="144"/>
      <c r="G52" s="144"/>
      <c r="I52" s="143"/>
      <c r="J52" s="144" t="s">
        <v>167</v>
      </c>
      <c r="K52" s="144"/>
      <c r="L52" s="144"/>
      <c r="M52" s="144"/>
      <c r="N52" s="144"/>
      <c r="O52" s="144"/>
    </row>
    <row r="53" spans="1:15" ht="15">
      <c r="A53" s="143"/>
      <c r="B53" t="s">
        <v>202</v>
      </c>
      <c r="C53" s="86">
        <v>816</v>
      </c>
      <c r="D53" s="86">
        <v>110</v>
      </c>
      <c r="E53" s="86">
        <f>C53+D53</f>
        <v>926</v>
      </c>
      <c r="F53" s="86">
        <v>5436</v>
      </c>
      <c r="G53" s="86">
        <v>6362</v>
      </c>
      <c r="I53" s="143"/>
      <c r="J53" t="s">
        <v>202</v>
      </c>
      <c r="K53" s="86">
        <v>793</v>
      </c>
      <c r="L53" s="86">
        <v>100</v>
      </c>
      <c r="M53" s="86">
        <v>893</v>
      </c>
      <c r="N53" s="86">
        <v>5123</v>
      </c>
      <c r="O53" s="86">
        <v>6016</v>
      </c>
    </row>
    <row r="54" spans="1:15" ht="15">
      <c r="A54" s="143"/>
      <c r="B54" t="s">
        <v>5</v>
      </c>
      <c r="C54" s="86">
        <v>772</v>
      </c>
      <c r="D54" s="86">
        <v>85</v>
      </c>
      <c r="E54" s="86">
        <f aca="true" t="shared" si="2" ref="E54:E70">C54+D54</f>
        <v>857</v>
      </c>
      <c r="F54" s="86">
        <v>6114</v>
      </c>
      <c r="G54" s="86">
        <v>6971</v>
      </c>
      <c r="I54" s="143"/>
      <c r="J54" t="s">
        <v>5</v>
      </c>
      <c r="K54" s="86">
        <v>671</v>
      </c>
      <c r="L54" s="86">
        <v>91</v>
      </c>
      <c r="M54" s="86">
        <v>762</v>
      </c>
      <c r="N54" s="86">
        <v>5404</v>
      </c>
      <c r="O54" s="86">
        <v>6166</v>
      </c>
    </row>
    <row r="55" spans="1:15" ht="15">
      <c r="A55" s="143"/>
      <c r="B55" t="s">
        <v>6</v>
      </c>
      <c r="C55" s="86">
        <v>683</v>
      </c>
      <c r="D55" s="86">
        <v>191</v>
      </c>
      <c r="E55" s="86">
        <f t="shared" si="2"/>
        <v>874</v>
      </c>
      <c r="F55" s="86">
        <v>7083</v>
      </c>
      <c r="G55" s="86">
        <v>7957</v>
      </c>
      <c r="I55" s="143"/>
      <c r="J55" t="s">
        <v>6</v>
      </c>
      <c r="K55" s="86">
        <v>495</v>
      </c>
      <c r="L55" s="86">
        <v>68</v>
      </c>
      <c r="M55" s="86">
        <v>563</v>
      </c>
      <c r="N55" s="86">
        <v>6657</v>
      </c>
      <c r="O55" s="86">
        <v>7220</v>
      </c>
    </row>
    <row r="56" spans="1:15" ht="15">
      <c r="A56" s="143"/>
      <c r="B56" t="s">
        <v>7</v>
      </c>
      <c r="C56" s="86">
        <v>911</v>
      </c>
      <c r="D56" s="86">
        <v>372</v>
      </c>
      <c r="E56" s="86">
        <f t="shared" si="2"/>
        <v>1283</v>
      </c>
      <c r="F56" s="86">
        <v>5617</v>
      </c>
      <c r="G56" s="86">
        <v>6900</v>
      </c>
      <c r="I56" s="143"/>
      <c r="J56" t="s">
        <v>7</v>
      </c>
      <c r="K56" s="86">
        <v>584</v>
      </c>
      <c r="L56" s="86">
        <v>112</v>
      </c>
      <c r="M56" s="86">
        <v>696</v>
      </c>
      <c r="N56" s="86">
        <v>5394</v>
      </c>
      <c r="O56" s="86">
        <v>6090</v>
      </c>
    </row>
    <row r="57" spans="1:15" ht="15">
      <c r="A57" s="143"/>
      <c r="B57" t="s">
        <v>8</v>
      </c>
      <c r="C57" s="86">
        <v>2206</v>
      </c>
      <c r="D57" s="86">
        <v>309</v>
      </c>
      <c r="E57" s="86">
        <f t="shared" si="2"/>
        <v>2515</v>
      </c>
      <c r="F57" s="86">
        <v>5580</v>
      </c>
      <c r="G57" s="86">
        <v>8095</v>
      </c>
      <c r="I57" s="143"/>
      <c r="J57" t="s">
        <v>8</v>
      </c>
      <c r="K57" s="86">
        <v>1418</v>
      </c>
      <c r="L57" s="86">
        <v>219</v>
      </c>
      <c r="M57" s="86">
        <v>1637</v>
      </c>
      <c r="N57" s="86">
        <v>4991</v>
      </c>
      <c r="O57" s="86">
        <v>6628</v>
      </c>
    </row>
    <row r="58" spans="1:15" ht="15">
      <c r="A58" s="143"/>
      <c r="B58" t="s">
        <v>9</v>
      </c>
      <c r="C58" s="86">
        <v>1795</v>
      </c>
      <c r="D58" s="86">
        <v>269</v>
      </c>
      <c r="E58" s="86">
        <f t="shared" si="2"/>
        <v>2064</v>
      </c>
      <c r="F58" s="86">
        <v>5756</v>
      </c>
      <c r="G58" s="86">
        <v>7820</v>
      </c>
      <c r="I58" s="143"/>
      <c r="J58" t="s">
        <v>9</v>
      </c>
      <c r="K58" s="86">
        <v>1417</v>
      </c>
      <c r="L58" s="86">
        <v>197</v>
      </c>
      <c r="M58" s="86">
        <v>1614</v>
      </c>
      <c r="N58" s="86">
        <v>5515</v>
      </c>
      <c r="O58" s="86">
        <v>7129</v>
      </c>
    </row>
    <row r="59" spans="1:15" ht="15">
      <c r="A59" s="143"/>
      <c r="B59" t="s">
        <v>203</v>
      </c>
      <c r="C59" s="86">
        <v>1238</v>
      </c>
      <c r="D59" s="86">
        <v>168</v>
      </c>
      <c r="E59" s="86">
        <f t="shared" si="2"/>
        <v>1406</v>
      </c>
      <c r="F59" s="86">
        <v>5970</v>
      </c>
      <c r="G59" s="86">
        <v>7376</v>
      </c>
      <c r="I59" s="143"/>
      <c r="J59" t="s">
        <v>203</v>
      </c>
      <c r="K59" s="86">
        <v>1230</v>
      </c>
      <c r="L59" s="86">
        <v>138</v>
      </c>
      <c r="M59" s="86">
        <v>1368</v>
      </c>
      <c r="N59" s="86">
        <v>5678</v>
      </c>
      <c r="O59" s="86">
        <v>7046</v>
      </c>
    </row>
    <row r="60" spans="1:15" ht="15">
      <c r="A60" s="143"/>
      <c r="B60" t="s">
        <v>204</v>
      </c>
      <c r="C60" s="86">
        <v>1069</v>
      </c>
      <c r="D60" s="86">
        <v>158</v>
      </c>
      <c r="E60" s="86">
        <f t="shared" si="2"/>
        <v>1227</v>
      </c>
      <c r="F60" s="86">
        <v>6822</v>
      </c>
      <c r="G60" s="86">
        <v>8049</v>
      </c>
      <c r="I60" s="143"/>
      <c r="J60" t="s">
        <v>204</v>
      </c>
      <c r="K60" s="86">
        <v>772</v>
      </c>
      <c r="L60" s="86">
        <v>112</v>
      </c>
      <c r="M60" s="86">
        <v>884</v>
      </c>
      <c r="N60" s="86">
        <v>5689</v>
      </c>
      <c r="O60" s="86">
        <v>6573</v>
      </c>
    </row>
    <row r="61" spans="1:15" ht="15">
      <c r="A61" s="143"/>
      <c r="B61" t="s">
        <v>205</v>
      </c>
      <c r="C61" s="86">
        <v>738</v>
      </c>
      <c r="D61" s="86">
        <v>102</v>
      </c>
      <c r="E61" s="86">
        <f t="shared" si="2"/>
        <v>840</v>
      </c>
      <c r="F61" s="86">
        <v>6493</v>
      </c>
      <c r="G61" s="86">
        <v>7333</v>
      </c>
      <c r="I61" s="143"/>
      <c r="J61" t="s">
        <v>205</v>
      </c>
      <c r="K61" s="86">
        <v>673</v>
      </c>
      <c r="L61" s="86">
        <v>89</v>
      </c>
      <c r="M61" s="86">
        <v>762</v>
      </c>
      <c r="N61" s="86">
        <v>6527</v>
      </c>
      <c r="O61" s="86">
        <v>7289</v>
      </c>
    </row>
    <row r="62" spans="1:15" ht="15">
      <c r="A62" s="143"/>
      <c r="B62" t="s">
        <v>206</v>
      </c>
      <c r="C62" s="86">
        <v>635</v>
      </c>
      <c r="D62" s="86">
        <v>70</v>
      </c>
      <c r="E62" s="86">
        <f t="shared" si="2"/>
        <v>705</v>
      </c>
      <c r="F62" s="86">
        <v>5804</v>
      </c>
      <c r="G62" s="86">
        <v>6509</v>
      </c>
      <c r="I62" s="143"/>
      <c r="J62" t="s">
        <v>206</v>
      </c>
      <c r="K62" s="86">
        <v>529</v>
      </c>
      <c r="L62" s="86">
        <v>52</v>
      </c>
      <c r="M62" s="86">
        <v>581</v>
      </c>
      <c r="N62" s="86">
        <v>6157</v>
      </c>
      <c r="O62" s="86">
        <v>6738</v>
      </c>
    </row>
    <row r="63" spans="1:15" ht="15">
      <c r="A63" s="143"/>
      <c r="B63" t="s">
        <v>207</v>
      </c>
      <c r="C63" s="86">
        <v>376</v>
      </c>
      <c r="D63" s="86">
        <v>49</v>
      </c>
      <c r="E63" s="86">
        <f t="shared" si="2"/>
        <v>425</v>
      </c>
      <c r="F63" s="86">
        <v>4755</v>
      </c>
      <c r="G63" s="86">
        <v>5180</v>
      </c>
      <c r="I63" s="143"/>
      <c r="J63" t="s">
        <v>207</v>
      </c>
      <c r="K63" s="86">
        <v>346</v>
      </c>
      <c r="L63" s="86">
        <v>44</v>
      </c>
      <c r="M63" s="86">
        <v>390</v>
      </c>
      <c r="N63" s="86">
        <v>5414</v>
      </c>
      <c r="O63" s="86">
        <v>5804</v>
      </c>
    </row>
    <row r="64" spans="1:15" ht="15">
      <c r="A64" s="143"/>
      <c r="B64" t="s">
        <v>208</v>
      </c>
      <c r="C64" s="86">
        <v>208</v>
      </c>
      <c r="D64" s="86">
        <v>38</v>
      </c>
      <c r="E64" s="86">
        <f t="shared" si="2"/>
        <v>246</v>
      </c>
      <c r="F64" s="86">
        <v>3866</v>
      </c>
      <c r="G64" s="86">
        <v>4112</v>
      </c>
      <c r="I64" s="143"/>
      <c r="J64" t="s">
        <v>208</v>
      </c>
      <c r="K64" s="86">
        <v>204</v>
      </c>
      <c r="L64" s="86">
        <v>29</v>
      </c>
      <c r="M64" s="86">
        <v>233</v>
      </c>
      <c r="N64" s="86">
        <v>4362</v>
      </c>
      <c r="O64" s="86">
        <v>4595</v>
      </c>
    </row>
    <row r="65" spans="1:15" ht="15">
      <c r="A65" s="143"/>
      <c r="B65" t="s">
        <v>209</v>
      </c>
      <c r="C65" s="86">
        <v>93</v>
      </c>
      <c r="D65" s="86">
        <v>31</v>
      </c>
      <c r="E65" s="86">
        <f t="shared" si="2"/>
        <v>124</v>
      </c>
      <c r="F65" s="86">
        <v>3459</v>
      </c>
      <c r="G65" s="86">
        <v>3583</v>
      </c>
      <c r="I65" s="143"/>
      <c r="J65" t="s">
        <v>209</v>
      </c>
      <c r="K65" s="86">
        <v>89</v>
      </c>
      <c r="L65" s="86">
        <v>13</v>
      </c>
      <c r="M65" s="86">
        <v>102</v>
      </c>
      <c r="N65" s="86">
        <v>3332</v>
      </c>
      <c r="O65" s="86">
        <v>3434</v>
      </c>
    </row>
    <row r="66" spans="1:15" ht="15">
      <c r="A66" s="143"/>
      <c r="B66" t="s">
        <v>210</v>
      </c>
      <c r="C66" s="86">
        <v>56</v>
      </c>
      <c r="D66" s="86">
        <v>8</v>
      </c>
      <c r="E66" s="86">
        <f t="shared" si="2"/>
        <v>64</v>
      </c>
      <c r="F66" s="86">
        <v>2570</v>
      </c>
      <c r="G66" s="86">
        <v>2634</v>
      </c>
      <c r="I66" s="143"/>
      <c r="J66" t="s">
        <v>210</v>
      </c>
      <c r="K66" s="86">
        <v>29</v>
      </c>
      <c r="L66" s="86">
        <v>4</v>
      </c>
      <c r="M66" s="86">
        <v>33</v>
      </c>
      <c r="N66" s="86">
        <v>3039</v>
      </c>
      <c r="O66" s="86">
        <v>3072</v>
      </c>
    </row>
    <row r="67" spans="1:15" ht="15">
      <c r="A67" s="143"/>
      <c r="B67" t="s">
        <v>211</v>
      </c>
      <c r="C67" s="86">
        <v>27</v>
      </c>
      <c r="D67" s="86">
        <v>4</v>
      </c>
      <c r="E67" s="86">
        <f t="shared" si="2"/>
        <v>31</v>
      </c>
      <c r="F67" s="86">
        <v>1852</v>
      </c>
      <c r="G67" s="86">
        <v>1883</v>
      </c>
      <c r="I67" s="143"/>
      <c r="J67" t="s">
        <v>211</v>
      </c>
      <c r="K67" s="86">
        <v>36</v>
      </c>
      <c r="L67" s="86">
        <v>9</v>
      </c>
      <c r="M67" s="86">
        <v>45</v>
      </c>
      <c r="N67" s="86">
        <v>2240</v>
      </c>
      <c r="O67" s="86">
        <v>2285</v>
      </c>
    </row>
    <row r="68" spans="1:15" ht="15">
      <c r="A68" s="143"/>
      <c r="B68" t="s">
        <v>212</v>
      </c>
      <c r="C68" s="86">
        <v>8</v>
      </c>
      <c r="D68" s="86">
        <v>1</v>
      </c>
      <c r="E68" s="86">
        <f t="shared" si="2"/>
        <v>9</v>
      </c>
      <c r="F68" s="86">
        <v>1184</v>
      </c>
      <c r="G68" s="86">
        <v>1193</v>
      </c>
      <c r="I68" s="143"/>
      <c r="J68" t="s">
        <v>212</v>
      </c>
      <c r="K68" s="86">
        <v>22</v>
      </c>
      <c r="L68" s="86">
        <v>3</v>
      </c>
      <c r="M68" s="86">
        <v>25</v>
      </c>
      <c r="N68" s="86">
        <v>1503</v>
      </c>
      <c r="O68" s="86">
        <v>1528</v>
      </c>
    </row>
    <row r="69" spans="1:15" ht="15">
      <c r="A69" s="143"/>
      <c r="B69" t="s">
        <v>237</v>
      </c>
      <c r="C69" s="86">
        <v>17</v>
      </c>
      <c r="D69" s="86">
        <v>4</v>
      </c>
      <c r="E69" s="86">
        <v>21</v>
      </c>
      <c r="F69" s="86">
        <v>913</v>
      </c>
      <c r="G69" s="86">
        <v>934</v>
      </c>
      <c r="I69" s="143"/>
      <c r="J69" t="s">
        <v>237</v>
      </c>
      <c r="K69" s="86">
        <v>35</v>
      </c>
      <c r="L69" s="86">
        <v>0</v>
      </c>
      <c r="M69" s="86">
        <v>35</v>
      </c>
      <c r="N69" s="86">
        <v>1125</v>
      </c>
      <c r="O69" s="86">
        <v>1160</v>
      </c>
    </row>
    <row r="70" spans="1:15" ht="15">
      <c r="A70" s="143"/>
      <c r="B70" s="92" t="s">
        <v>213</v>
      </c>
      <c r="C70" s="93">
        <v>11648</v>
      </c>
      <c r="D70" s="93">
        <v>1969</v>
      </c>
      <c r="E70" s="93">
        <f t="shared" si="2"/>
        <v>13617</v>
      </c>
      <c r="F70" s="93">
        <v>79274</v>
      </c>
      <c r="G70" s="93">
        <v>92891</v>
      </c>
      <c r="I70" s="143"/>
      <c r="J70" s="92" t="s">
        <v>213</v>
      </c>
      <c r="K70" s="93">
        <f>SUM(K53:K69)</f>
        <v>9343</v>
      </c>
      <c r="L70" s="93">
        <f>SUM(L53:L69)</f>
        <v>1280</v>
      </c>
      <c r="M70" s="93">
        <f>SUM(M53:M69)</f>
        <v>10623</v>
      </c>
      <c r="N70" s="93">
        <f>SUM(N53:N69)</f>
        <v>78150</v>
      </c>
      <c r="O70" s="93">
        <f>SUM(O53:O69)</f>
        <v>88773</v>
      </c>
    </row>
    <row r="71" spans="1:9" ht="15">
      <c r="A71" s="143"/>
      <c r="I71" s="143"/>
    </row>
    <row r="72" spans="1:15" ht="15">
      <c r="A72" s="143"/>
      <c r="B72" s="144" t="s">
        <v>200</v>
      </c>
      <c r="C72" s="144"/>
      <c r="D72" s="144"/>
      <c r="E72" s="144"/>
      <c r="F72" s="144"/>
      <c r="G72" s="144"/>
      <c r="I72" s="143"/>
      <c r="J72" s="144" t="s">
        <v>200</v>
      </c>
      <c r="K72" s="144"/>
      <c r="L72" s="144"/>
      <c r="M72" s="144"/>
      <c r="N72" s="144"/>
      <c r="O72" s="144"/>
    </row>
    <row r="73" spans="1:15" ht="15">
      <c r="A73" s="143"/>
      <c r="B73" t="s">
        <v>202</v>
      </c>
      <c r="C73">
        <v>146</v>
      </c>
      <c r="D73">
        <v>5</v>
      </c>
      <c r="E73" s="86">
        <f>C73+D73</f>
        <v>151</v>
      </c>
      <c r="F73">
        <v>1714</v>
      </c>
      <c r="G73">
        <v>1865</v>
      </c>
      <c r="I73" s="143"/>
      <c r="J73" t="s">
        <v>202</v>
      </c>
      <c r="K73">
        <v>139</v>
      </c>
      <c r="L73">
        <v>5</v>
      </c>
      <c r="M73" s="86">
        <v>144</v>
      </c>
      <c r="N73">
        <v>2221</v>
      </c>
      <c r="O73">
        <v>2365</v>
      </c>
    </row>
    <row r="74" spans="1:15" ht="15">
      <c r="A74" s="143"/>
      <c r="B74" t="s">
        <v>5</v>
      </c>
      <c r="C74">
        <v>123</v>
      </c>
      <c r="D74">
        <v>9</v>
      </c>
      <c r="E74" s="86">
        <f aca="true" t="shared" si="3" ref="E74:E90">C74+D74</f>
        <v>132</v>
      </c>
      <c r="F74">
        <v>1747</v>
      </c>
      <c r="G74">
        <v>1879</v>
      </c>
      <c r="I74" s="143"/>
      <c r="J74" t="s">
        <v>5</v>
      </c>
      <c r="K74">
        <v>82</v>
      </c>
      <c r="L74">
        <v>4</v>
      </c>
      <c r="M74" s="86">
        <v>86</v>
      </c>
      <c r="N74">
        <v>2207</v>
      </c>
      <c r="O74">
        <v>2293</v>
      </c>
    </row>
    <row r="75" spans="1:15" ht="15">
      <c r="A75" s="143"/>
      <c r="B75" t="s">
        <v>6</v>
      </c>
      <c r="C75">
        <v>131</v>
      </c>
      <c r="D75">
        <v>84</v>
      </c>
      <c r="E75" s="86">
        <f t="shared" si="3"/>
        <v>215</v>
      </c>
      <c r="F75">
        <v>1701</v>
      </c>
      <c r="G75">
        <v>1916</v>
      </c>
      <c r="I75" s="143"/>
      <c r="J75" t="s">
        <v>6</v>
      </c>
      <c r="K75">
        <v>61</v>
      </c>
      <c r="L75">
        <v>6</v>
      </c>
      <c r="M75" s="86">
        <v>67</v>
      </c>
      <c r="N75">
        <v>2010</v>
      </c>
      <c r="O75">
        <v>2077</v>
      </c>
    </row>
    <row r="76" spans="1:15" ht="15">
      <c r="A76" s="143"/>
      <c r="B76" t="s">
        <v>7</v>
      </c>
      <c r="C76">
        <v>100</v>
      </c>
      <c r="D76">
        <v>43</v>
      </c>
      <c r="E76" s="86">
        <f t="shared" si="3"/>
        <v>143</v>
      </c>
      <c r="F76">
        <v>1247</v>
      </c>
      <c r="G76">
        <v>1390</v>
      </c>
      <c r="I76" s="143"/>
      <c r="J76" t="s">
        <v>7</v>
      </c>
      <c r="K76">
        <v>57</v>
      </c>
      <c r="L76">
        <v>2</v>
      </c>
      <c r="M76" s="86">
        <v>59</v>
      </c>
      <c r="N76">
        <v>1325</v>
      </c>
      <c r="O76">
        <v>1384</v>
      </c>
    </row>
    <row r="77" spans="1:15" ht="15">
      <c r="A77" s="143"/>
      <c r="B77" t="s">
        <v>8</v>
      </c>
      <c r="C77">
        <v>179</v>
      </c>
      <c r="D77">
        <v>18</v>
      </c>
      <c r="E77" s="86">
        <f t="shared" si="3"/>
        <v>197</v>
      </c>
      <c r="F77">
        <v>1192</v>
      </c>
      <c r="G77">
        <v>1389</v>
      </c>
      <c r="I77" s="143"/>
      <c r="J77" t="s">
        <v>8</v>
      </c>
      <c r="K77">
        <v>110</v>
      </c>
      <c r="L77">
        <v>7</v>
      </c>
      <c r="M77" s="86">
        <v>117</v>
      </c>
      <c r="N77">
        <v>1438</v>
      </c>
      <c r="O77">
        <v>1555</v>
      </c>
    </row>
    <row r="78" spans="1:15" ht="15">
      <c r="A78" s="143"/>
      <c r="B78" t="s">
        <v>9</v>
      </c>
      <c r="C78">
        <v>159</v>
      </c>
      <c r="D78">
        <v>9</v>
      </c>
      <c r="E78" s="86">
        <f t="shared" si="3"/>
        <v>168</v>
      </c>
      <c r="F78">
        <v>1318</v>
      </c>
      <c r="G78">
        <v>1486</v>
      </c>
      <c r="I78" s="143"/>
      <c r="J78" t="s">
        <v>9</v>
      </c>
      <c r="K78">
        <v>149</v>
      </c>
      <c r="L78">
        <v>16</v>
      </c>
      <c r="M78" s="86">
        <v>165</v>
      </c>
      <c r="N78">
        <v>1828</v>
      </c>
      <c r="O78">
        <v>1993</v>
      </c>
    </row>
    <row r="79" spans="1:15" ht="15">
      <c r="A79" s="143"/>
      <c r="B79" t="s">
        <v>203</v>
      </c>
      <c r="C79">
        <v>158</v>
      </c>
      <c r="D79">
        <v>14</v>
      </c>
      <c r="E79" s="86">
        <f t="shared" si="3"/>
        <v>172</v>
      </c>
      <c r="F79">
        <v>1462</v>
      </c>
      <c r="G79">
        <v>1634</v>
      </c>
      <c r="I79" s="143"/>
      <c r="J79" t="s">
        <v>203</v>
      </c>
      <c r="K79">
        <v>144</v>
      </c>
      <c r="L79">
        <v>5</v>
      </c>
      <c r="M79" s="86">
        <v>149</v>
      </c>
      <c r="N79">
        <v>1865</v>
      </c>
      <c r="O79">
        <v>2014</v>
      </c>
    </row>
    <row r="80" spans="1:15" ht="15">
      <c r="A80" s="143"/>
      <c r="B80" t="s">
        <v>204</v>
      </c>
      <c r="C80">
        <v>137</v>
      </c>
      <c r="D80">
        <v>12</v>
      </c>
      <c r="E80" s="86">
        <f t="shared" si="3"/>
        <v>149</v>
      </c>
      <c r="F80">
        <v>1637</v>
      </c>
      <c r="G80">
        <v>1786</v>
      </c>
      <c r="I80" s="143"/>
      <c r="J80" t="s">
        <v>204</v>
      </c>
      <c r="K80">
        <v>103</v>
      </c>
      <c r="L80">
        <v>2</v>
      </c>
      <c r="M80" s="86">
        <v>105</v>
      </c>
      <c r="N80">
        <v>1800</v>
      </c>
      <c r="O80">
        <v>1905</v>
      </c>
    </row>
    <row r="81" spans="1:15" ht="15">
      <c r="A81" s="143"/>
      <c r="B81" t="s">
        <v>205</v>
      </c>
      <c r="C81">
        <v>98</v>
      </c>
      <c r="D81">
        <v>12</v>
      </c>
      <c r="E81" s="86">
        <f t="shared" si="3"/>
        <v>110</v>
      </c>
      <c r="F81">
        <v>1367</v>
      </c>
      <c r="G81">
        <v>1477</v>
      </c>
      <c r="I81" s="143"/>
      <c r="J81" t="s">
        <v>205</v>
      </c>
      <c r="K81">
        <v>72</v>
      </c>
      <c r="L81">
        <v>9</v>
      </c>
      <c r="M81" s="86">
        <v>81</v>
      </c>
      <c r="N81">
        <v>1799</v>
      </c>
      <c r="O81">
        <v>1880</v>
      </c>
    </row>
    <row r="82" spans="1:15" ht="15">
      <c r="A82" s="143"/>
      <c r="B82" t="s">
        <v>206</v>
      </c>
      <c r="C82">
        <v>68</v>
      </c>
      <c r="D82">
        <v>3</v>
      </c>
      <c r="E82" s="86">
        <f t="shared" si="3"/>
        <v>71</v>
      </c>
      <c r="F82">
        <v>1053</v>
      </c>
      <c r="G82">
        <v>1124</v>
      </c>
      <c r="I82" s="143"/>
      <c r="J82" t="s">
        <v>206</v>
      </c>
      <c r="K82">
        <v>50</v>
      </c>
      <c r="L82">
        <v>3</v>
      </c>
      <c r="M82" s="86">
        <v>53</v>
      </c>
      <c r="N82">
        <v>1406</v>
      </c>
      <c r="O82">
        <v>1459</v>
      </c>
    </row>
    <row r="83" spans="1:15" ht="15">
      <c r="A83" s="143"/>
      <c r="B83" t="s">
        <v>207</v>
      </c>
      <c r="C83">
        <v>32</v>
      </c>
      <c r="D83">
        <v>3</v>
      </c>
      <c r="E83" s="86">
        <f t="shared" si="3"/>
        <v>35</v>
      </c>
      <c r="F83">
        <v>750</v>
      </c>
      <c r="G83">
        <v>785</v>
      </c>
      <c r="I83" s="143"/>
      <c r="J83" t="s">
        <v>207</v>
      </c>
      <c r="K83">
        <v>31</v>
      </c>
      <c r="L83">
        <v>1</v>
      </c>
      <c r="M83" s="86">
        <v>32</v>
      </c>
      <c r="N83">
        <v>1097</v>
      </c>
      <c r="O83">
        <v>1129</v>
      </c>
    </row>
    <row r="84" spans="1:15" ht="15">
      <c r="A84" s="143"/>
      <c r="B84" t="s">
        <v>208</v>
      </c>
      <c r="C84">
        <v>24</v>
      </c>
      <c r="D84">
        <v>2</v>
      </c>
      <c r="E84" s="86">
        <f t="shared" si="3"/>
        <v>26</v>
      </c>
      <c r="F84">
        <v>583</v>
      </c>
      <c r="G84">
        <v>609</v>
      </c>
      <c r="I84" s="143"/>
      <c r="J84" t="s">
        <v>208</v>
      </c>
      <c r="K84">
        <v>22</v>
      </c>
      <c r="L84">
        <v>2</v>
      </c>
      <c r="M84" s="86">
        <v>24</v>
      </c>
      <c r="N84">
        <v>779</v>
      </c>
      <c r="O84">
        <v>803</v>
      </c>
    </row>
    <row r="85" spans="1:15" ht="15">
      <c r="A85" s="143"/>
      <c r="B85" t="s">
        <v>209</v>
      </c>
      <c r="C85">
        <v>16</v>
      </c>
      <c r="D85">
        <v>1</v>
      </c>
      <c r="E85" s="86">
        <f t="shared" si="3"/>
        <v>17</v>
      </c>
      <c r="F85">
        <v>517</v>
      </c>
      <c r="G85">
        <v>534</v>
      </c>
      <c r="I85" s="143"/>
      <c r="J85" t="s">
        <v>209</v>
      </c>
      <c r="K85">
        <v>7</v>
      </c>
      <c r="L85">
        <v>1</v>
      </c>
      <c r="M85" s="86">
        <v>8</v>
      </c>
      <c r="N85">
        <v>554</v>
      </c>
      <c r="O85">
        <v>562</v>
      </c>
    </row>
    <row r="86" spans="1:15" ht="15">
      <c r="A86" s="143"/>
      <c r="B86" t="s">
        <v>210</v>
      </c>
      <c r="C86">
        <v>12</v>
      </c>
      <c r="D86">
        <v>2</v>
      </c>
      <c r="E86" s="86">
        <f t="shared" si="3"/>
        <v>14</v>
      </c>
      <c r="F86">
        <v>334</v>
      </c>
      <c r="G86">
        <v>348</v>
      </c>
      <c r="I86" s="143"/>
      <c r="J86" t="s">
        <v>210</v>
      </c>
      <c r="K86">
        <v>6</v>
      </c>
      <c r="L86">
        <v>2</v>
      </c>
      <c r="M86" s="86">
        <v>8</v>
      </c>
      <c r="N86">
        <v>476</v>
      </c>
      <c r="O86">
        <v>484</v>
      </c>
    </row>
    <row r="87" spans="1:15" ht="15">
      <c r="A87" s="143"/>
      <c r="B87" t="s">
        <v>211</v>
      </c>
      <c r="C87">
        <v>8</v>
      </c>
      <c r="D87">
        <v>2</v>
      </c>
      <c r="E87" s="86">
        <f t="shared" si="3"/>
        <v>10</v>
      </c>
      <c r="F87">
        <v>226</v>
      </c>
      <c r="G87">
        <v>236</v>
      </c>
      <c r="I87" s="143"/>
      <c r="J87" t="s">
        <v>211</v>
      </c>
      <c r="K87">
        <v>8</v>
      </c>
      <c r="L87">
        <v>0</v>
      </c>
      <c r="M87" s="86">
        <v>8</v>
      </c>
      <c r="N87">
        <v>298</v>
      </c>
      <c r="O87">
        <v>306</v>
      </c>
    </row>
    <row r="88" spans="1:15" ht="15">
      <c r="A88" s="143"/>
      <c r="B88" t="s">
        <v>212</v>
      </c>
      <c r="C88">
        <v>3</v>
      </c>
      <c r="D88">
        <v>0</v>
      </c>
      <c r="E88" s="86">
        <f t="shared" si="3"/>
        <v>3</v>
      </c>
      <c r="F88">
        <v>108</v>
      </c>
      <c r="G88">
        <v>111</v>
      </c>
      <c r="I88" s="143"/>
      <c r="J88" t="s">
        <v>212</v>
      </c>
      <c r="K88">
        <v>1</v>
      </c>
      <c r="L88">
        <v>0</v>
      </c>
      <c r="M88" s="86">
        <v>1</v>
      </c>
      <c r="N88">
        <v>194</v>
      </c>
      <c r="O88">
        <v>195</v>
      </c>
    </row>
    <row r="89" spans="1:15" ht="15">
      <c r="A89" s="143"/>
      <c r="B89" t="s">
        <v>237</v>
      </c>
      <c r="C89">
        <v>4</v>
      </c>
      <c r="D89">
        <v>0</v>
      </c>
      <c r="E89">
        <v>4</v>
      </c>
      <c r="F89">
        <v>59</v>
      </c>
      <c r="G89">
        <v>63</v>
      </c>
      <c r="I89" s="143"/>
      <c r="J89" t="s">
        <v>237</v>
      </c>
      <c r="K89">
        <v>0</v>
      </c>
      <c r="L89">
        <v>0</v>
      </c>
      <c r="M89">
        <v>0</v>
      </c>
      <c r="N89">
        <v>128</v>
      </c>
      <c r="O89">
        <v>128</v>
      </c>
    </row>
    <row r="90" spans="1:15" ht="15">
      <c r="A90" s="143"/>
      <c r="B90" s="92" t="s">
        <v>213</v>
      </c>
      <c r="C90" s="93">
        <v>1398</v>
      </c>
      <c r="D90" s="93">
        <v>219</v>
      </c>
      <c r="E90" s="93">
        <f t="shared" si="3"/>
        <v>1617</v>
      </c>
      <c r="F90" s="93">
        <v>17015</v>
      </c>
      <c r="G90" s="93">
        <v>18632</v>
      </c>
      <c r="I90" s="143"/>
      <c r="J90" s="92" t="s">
        <v>213</v>
      </c>
      <c r="K90" s="93">
        <f>SUM(K73:K89)</f>
        <v>1042</v>
      </c>
      <c r="L90" s="93">
        <f>SUM(L73:L89)</f>
        <v>65</v>
      </c>
      <c r="M90" s="93">
        <f>SUM(M73:M89)</f>
        <v>1107</v>
      </c>
      <c r="N90" s="93">
        <f>SUM(N73:N89)</f>
        <v>21425</v>
      </c>
      <c r="O90" s="93">
        <f>SUM(O73:O89)</f>
        <v>22532</v>
      </c>
    </row>
    <row r="91" spans="1:9" ht="15">
      <c r="A91" s="143"/>
      <c r="I91" s="143"/>
    </row>
    <row r="92" spans="1:15" ht="15.75">
      <c r="A92" s="143"/>
      <c r="B92" s="91" t="s">
        <v>201</v>
      </c>
      <c r="C92" s="90">
        <v>16217</v>
      </c>
      <c r="D92" s="90">
        <v>2485</v>
      </c>
      <c r="E92" s="90">
        <v>18702</v>
      </c>
      <c r="F92" s="90">
        <v>146662</v>
      </c>
      <c r="G92" s="90">
        <v>165364</v>
      </c>
      <c r="I92" s="143"/>
      <c r="J92" s="91" t="s">
        <v>201</v>
      </c>
      <c r="K92" s="90">
        <f>K30+K50+K70+K90</f>
        <v>13183</v>
      </c>
      <c r="L92" s="90">
        <f>L30+L50+L70+L90</f>
        <v>1577</v>
      </c>
      <c r="M92" s="90">
        <f>M30+M50+M70+M90</f>
        <v>14760</v>
      </c>
      <c r="N92" s="90">
        <f>N30+N50+N70+N90</f>
        <v>155217</v>
      </c>
      <c r="O92" s="90">
        <f>O30+O50+O70+O90</f>
        <v>169977</v>
      </c>
    </row>
    <row r="94" spans="1:9" ht="15">
      <c r="A94" s="38" t="s">
        <v>91</v>
      </c>
      <c r="I94" s="38" t="s">
        <v>91</v>
      </c>
    </row>
    <row r="95" spans="1:9" ht="15">
      <c r="A95" s="39" t="s">
        <v>92</v>
      </c>
      <c r="I95" s="39" t="s">
        <v>92</v>
      </c>
    </row>
  </sheetData>
  <sheetProtection/>
  <mergeCells count="16">
    <mergeCell ref="A10:B11"/>
    <mergeCell ref="C10:F10"/>
    <mergeCell ref="B12:G12"/>
    <mergeCell ref="B32:G32"/>
    <mergeCell ref="B52:G52"/>
    <mergeCell ref="B72:G72"/>
    <mergeCell ref="A8:G8"/>
    <mergeCell ref="I8:O8"/>
    <mergeCell ref="I10:J11"/>
    <mergeCell ref="K10:N10"/>
    <mergeCell ref="I12:I92"/>
    <mergeCell ref="J12:O12"/>
    <mergeCell ref="J32:O32"/>
    <mergeCell ref="J52:O52"/>
    <mergeCell ref="J72:O72"/>
    <mergeCell ref="A12:A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1.421875" defaultRowHeight="15"/>
  <cols>
    <col min="1" max="1" width="52.8515625" style="0" customWidth="1"/>
    <col min="2" max="2" width="17.28125" style="0" customWidth="1"/>
    <col min="3" max="3" width="16.7109375" style="0" customWidth="1"/>
    <col min="4" max="4" width="17.28125" style="0" customWidth="1"/>
    <col min="5" max="5" width="16.7109375" style="0" customWidth="1"/>
    <col min="6" max="6" width="17.28125" style="0" customWidth="1"/>
    <col min="7" max="7" width="16.7109375" style="0" customWidth="1"/>
  </cols>
  <sheetData>
    <row r="2" spans="1:2" ht="19.5">
      <c r="A2" s="21" t="s">
        <v>239</v>
      </c>
      <c r="B2" s="22"/>
    </row>
    <row r="4" ht="15">
      <c r="A4" s="26" t="s">
        <v>251</v>
      </c>
    </row>
    <row r="5" ht="15">
      <c r="A5" s="2" t="s">
        <v>238</v>
      </c>
    </row>
    <row r="6" ht="15">
      <c r="A6" s="2"/>
    </row>
    <row r="7" ht="18.75">
      <c r="A7" s="3" t="s">
        <v>240</v>
      </c>
    </row>
    <row r="9" spans="1:7" s="12" customFormat="1" ht="17.25">
      <c r="A9" s="131" t="s">
        <v>225</v>
      </c>
      <c r="B9" s="145" t="s">
        <v>3</v>
      </c>
      <c r="C9" s="145"/>
      <c r="D9" s="145" t="s">
        <v>2</v>
      </c>
      <c r="E9" s="145"/>
      <c r="F9" s="145" t="s">
        <v>0</v>
      </c>
      <c r="G9" s="145"/>
    </row>
    <row r="10" spans="1:7" s="12" customFormat="1" ht="17.25" customHeight="1">
      <c r="A10" s="131"/>
      <c r="B10" s="13" t="s">
        <v>1</v>
      </c>
      <c r="C10" s="13" t="s">
        <v>45</v>
      </c>
      <c r="D10" s="13" t="s">
        <v>1</v>
      </c>
      <c r="E10" s="13" t="s">
        <v>45</v>
      </c>
      <c r="F10" s="13" t="s">
        <v>1</v>
      </c>
      <c r="G10" s="13" t="s">
        <v>45</v>
      </c>
    </row>
    <row r="12" spans="1:8" ht="15">
      <c r="A12" s="10" t="s">
        <v>14</v>
      </c>
      <c r="B12" s="6"/>
      <c r="C12" s="6"/>
      <c r="D12" s="5"/>
      <c r="E12" s="5"/>
      <c r="F12" s="6"/>
      <c r="G12" s="6"/>
      <c r="H12" s="4"/>
    </row>
    <row r="13" spans="1:7" s="7" customFormat="1" ht="15">
      <c r="A13" s="7" t="s">
        <v>4</v>
      </c>
      <c r="B13" s="9">
        <v>310</v>
      </c>
      <c r="C13" s="15">
        <f>B13/B$23</f>
        <v>0.08026929052304506</v>
      </c>
      <c r="D13" s="9">
        <v>1291</v>
      </c>
      <c r="E13" s="15">
        <f>D13/D$23</f>
        <v>0.095714709371293</v>
      </c>
      <c r="F13" s="9">
        <f>B13+D13</f>
        <v>1601</v>
      </c>
      <c r="G13" s="15">
        <f aca="true" t="shared" si="0" ref="G13:G23">F13/F$23</f>
        <v>0.09227665706051873</v>
      </c>
    </row>
    <row r="14" spans="1:7" s="7" customFormat="1" ht="15">
      <c r="A14" s="7" t="s">
        <v>5</v>
      </c>
      <c r="B14" s="9">
        <v>242</v>
      </c>
      <c r="C14" s="15">
        <f aca="true" t="shared" si="1" ref="C14:E23">B14/B$23</f>
        <v>0.06266183324702226</v>
      </c>
      <c r="D14" s="9">
        <v>1081</v>
      </c>
      <c r="E14" s="15">
        <f t="shared" si="1"/>
        <v>0.0801453143534994</v>
      </c>
      <c r="F14" s="9">
        <f aca="true" t="shared" si="2" ref="F14:F22">B14+D14</f>
        <v>1323</v>
      </c>
      <c r="G14" s="15">
        <f t="shared" si="0"/>
        <v>0.07625360230547551</v>
      </c>
    </row>
    <row r="15" spans="1:7" s="7" customFormat="1" ht="15">
      <c r="A15" s="7" t="s">
        <v>6</v>
      </c>
      <c r="B15" s="9">
        <v>222</v>
      </c>
      <c r="C15" s="15">
        <f t="shared" si="1"/>
        <v>0.05748316934230968</v>
      </c>
      <c r="D15" s="9">
        <v>711</v>
      </c>
      <c r="E15" s="15">
        <f t="shared" si="1"/>
        <v>0.052713523131672595</v>
      </c>
      <c r="F15" s="9">
        <f t="shared" si="2"/>
        <v>933</v>
      </c>
      <c r="G15" s="15">
        <f t="shared" si="0"/>
        <v>0.05377521613832853</v>
      </c>
    </row>
    <row r="16" spans="1:7" s="7" customFormat="1" ht="15">
      <c r="A16" s="7" t="s">
        <v>7</v>
      </c>
      <c r="B16" s="9">
        <v>280</v>
      </c>
      <c r="C16" s="15">
        <f t="shared" si="1"/>
        <v>0.07250129466597618</v>
      </c>
      <c r="D16" s="9">
        <v>767</v>
      </c>
      <c r="E16" s="15">
        <f t="shared" si="1"/>
        <v>0.05686536180308422</v>
      </c>
      <c r="F16" s="9">
        <f t="shared" si="2"/>
        <v>1047</v>
      </c>
      <c r="G16" s="15">
        <f t="shared" si="0"/>
        <v>0.06034582132564841</v>
      </c>
    </row>
    <row r="17" spans="1:7" s="7" customFormat="1" ht="15">
      <c r="A17" s="7" t="s">
        <v>8</v>
      </c>
      <c r="B17" s="9">
        <v>842</v>
      </c>
      <c r="C17" s="15">
        <f t="shared" si="1"/>
        <v>0.2180217503883998</v>
      </c>
      <c r="D17" s="9">
        <v>1708</v>
      </c>
      <c r="E17" s="15">
        <f t="shared" si="1"/>
        <v>0.12663107947805458</v>
      </c>
      <c r="F17" s="9">
        <f t="shared" si="2"/>
        <v>2550</v>
      </c>
      <c r="G17" s="15">
        <f t="shared" si="0"/>
        <v>0.14697406340057637</v>
      </c>
    </row>
    <row r="18" spans="1:7" s="7" customFormat="1" ht="15">
      <c r="A18" s="7" t="s">
        <v>9</v>
      </c>
      <c r="B18" s="9">
        <v>662</v>
      </c>
      <c r="C18" s="15">
        <f t="shared" si="1"/>
        <v>0.17141377524598653</v>
      </c>
      <c r="D18" s="9">
        <v>1943</v>
      </c>
      <c r="E18" s="15">
        <f t="shared" si="1"/>
        <v>0.14405397390272834</v>
      </c>
      <c r="F18" s="9">
        <f t="shared" si="2"/>
        <v>2605</v>
      </c>
      <c r="G18" s="15">
        <f t="shared" si="0"/>
        <v>0.15014409221902017</v>
      </c>
    </row>
    <row r="19" spans="1:7" s="7" customFormat="1" ht="15">
      <c r="A19" s="7" t="s">
        <v>10</v>
      </c>
      <c r="B19" s="9">
        <v>776</v>
      </c>
      <c r="C19" s="15">
        <f t="shared" si="1"/>
        <v>0.20093215950284826</v>
      </c>
      <c r="D19" s="9">
        <v>2978</v>
      </c>
      <c r="E19" s="15">
        <f t="shared" si="1"/>
        <v>0.2207888493475682</v>
      </c>
      <c r="F19" s="9">
        <f t="shared" si="2"/>
        <v>3754</v>
      </c>
      <c r="G19" s="15">
        <f t="shared" si="0"/>
        <v>0.21636887608069164</v>
      </c>
    </row>
    <row r="20" spans="1:7" s="7" customFormat="1" ht="15">
      <c r="A20" s="7" t="s">
        <v>11</v>
      </c>
      <c r="B20" s="9">
        <v>430</v>
      </c>
      <c r="C20" s="15">
        <f t="shared" si="1"/>
        <v>0.11134127395132055</v>
      </c>
      <c r="D20" s="9">
        <v>2312</v>
      </c>
      <c r="E20" s="15">
        <f t="shared" si="1"/>
        <v>0.17141162514827996</v>
      </c>
      <c r="F20" s="9">
        <f t="shared" si="2"/>
        <v>2742</v>
      </c>
      <c r="G20" s="15">
        <f t="shared" si="0"/>
        <v>0.15804034582132565</v>
      </c>
    </row>
    <row r="21" spans="1:7" s="7" customFormat="1" ht="15">
      <c r="A21" s="7" t="s">
        <v>12</v>
      </c>
      <c r="B21" s="9">
        <v>77</v>
      </c>
      <c r="C21" s="15">
        <f t="shared" si="1"/>
        <v>0.01993785603314345</v>
      </c>
      <c r="D21" s="9">
        <v>544</v>
      </c>
      <c r="E21" s="15">
        <f t="shared" si="1"/>
        <v>0.04033214709371293</v>
      </c>
      <c r="F21" s="9">
        <f t="shared" si="2"/>
        <v>621</v>
      </c>
      <c r="G21" s="15">
        <f t="shared" si="0"/>
        <v>0.035792507204610954</v>
      </c>
    </row>
    <row r="22" spans="1:7" s="7" customFormat="1" ht="15">
      <c r="A22" s="7" t="s">
        <v>13</v>
      </c>
      <c r="B22" s="9">
        <v>21</v>
      </c>
      <c r="C22" s="15">
        <f t="shared" si="1"/>
        <v>0.0054375970999482135</v>
      </c>
      <c r="D22" s="9">
        <v>153</v>
      </c>
      <c r="E22" s="15">
        <f t="shared" si="1"/>
        <v>0.011343416370106761</v>
      </c>
      <c r="F22" s="9">
        <f t="shared" si="2"/>
        <v>174</v>
      </c>
      <c r="G22" s="15">
        <f t="shared" si="0"/>
        <v>0.010028818443804035</v>
      </c>
    </row>
    <row r="23" spans="1:7" s="7" customFormat="1" ht="15">
      <c r="A23" s="11" t="s">
        <v>22</v>
      </c>
      <c r="B23" s="14">
        <f>SUM(B13:B22)</f>
        <v>3862</v>
      </c>
      <c r="C23" s="17">
        <f t="shared" si="1"/>
        <v>1</v>
      </c>
      <c r="D23" s="14">
        <f>SUM(D13:D22)</f>
        <v>13488</v>
      </c>
      <c r="E23" s="17">
        <f t="shared" si="1"/>
        <v>1</v>
      </c>
      <c r="F23" s="14">
        <f>SUM(F13:F22)</f>
        <v>17350</v>
      </c>
      <c r="G23" s="17">
        <f t="shared" si="0"/>
        <v>1</v>
      </c>
    </row>
    <row r="24" ht="15">
      <c r="A24" s="1"/>
    </row>
    <row r="25" ht="15">
      <c r="A25" s="10" t="s">
        <v>29</v>
      </c>
    </row>
    <row r="26" spans="1:7" ht="15">
      <c r="A26" s="7" t="s">
        <v>23</v>
      </c>
      <c r="B26" s="9">
        <v>327</v>
      </c>
      <c r="C26" s="15">
        <f aca="true" t="shared" si="3" ref="C26:E34">B26/B$35</f>
        <v>0.09879154078549848</v>
      </c>
      <c r="D26" s="9">
        <v>819</v>
      </c>
      <c r="E26" s="15">
        <f t="shared" si="3"/>
        <v>0.07367758186397985</v>
      </c>
      <c r="F26" s="9">
        <f>B26+D26</f>
        <v>1146</v>
      </c>
      <c r="G26" s="15">
        <f aca="true" t="shared" si="4" ref="G26:G35">F26/F$35</f>
        <v>0.07943990018023014</v>
      </c>
    </row>
    <row r="27" spans="1:7" ht="15">
      <c r="A27" s="7" t="s">
        <v>24</v>
      </c>
      <c r="B27" s="9">
        <v>195</v>
      </c>
      <c r="C27" s="15">
        <f t="shared" si="3"/>
        <v>0.05891238670694864</v>
      </c>
      <c r="D27" s="9">
        <v>478</v>
      </c>
      <c r="E27" s="15">
        <f t="shared" si="3"/>
        <v>0.043001079525009</v>
      </c>
      <c r="F27" s="9">
        <f aca="true" t="shared" si="5" ref="F27:F34">B27+D27</f>
        <v>673</v>
      </c>
      <c r="G27" s="15">
        <f t="shared" si="4"/>
        <v>0.04665187855261334</v>
      </c>
    </row>
    <row r="28" spans="1:7" ht="15">
      <c r="A28" s="7" t="s">
        <v>25</v>
      </c>
      <c r="B28" s="9">
        <v>21</v>
      </c>
      <c r="C28" s="15">
        <f t="shared" si="3"/>
        <v>0.006344410876132931</v>
      </c>
      <c r="D28" s="9">
        <v>70</v>
      </c>
      <c r="E28" s="15">
        <f t="shared" si="3"/>
        <v>0.006297229219143577</v>
      </c>
      <c r="F28" s="9">
        <f t="shared" si="5"/>
        <v>91</v>
      </c>
      <c r="G28" s="15">
        <f t="shared" si="4"/>
        <v>0.006308054900873423</v>
      </c>
    </row>
    <row r="29" spans="1:7" ht="15">
      <c r="A29" s="7" t="s">
        <v>26</v>
      </c>
      <c r="B29" s="9">
        <v>115</v>
      </c>
      <c r="C29" s="15">
        <f t="shared" si="3"/>
        <v>0.03474320241691843</v>
      </c>
      <c r="D29" s="9">
        <v>303</v>
      </c>
      <c r="E29" s="15">
        <f t="shared" si="3"/>
        <v>0.027258006477150053</v>
      </c>
      <c r="F29" s="9">
        <f t="shared" si="5"/>
        <v>418</v>
      </c>
      <c r="G29" s="15">
        <f t="shared" si="4"/>
        <v>0.028975460973242755</v>
      </c>
    </row>
    <row r="30" spans="1:7" ht="15">
      <c r="A30" s="7" t="s">
        <v>27</v>
      </c>
      <c r="B30" s="9">
        <v>375</v>
      </c>
      <c r="C30" s="15">
        <f t="shared" si="3"/>
        <v>0.11329305135951662</v>
      </c>
      <c r="D30" s="9">
        <v>1215</v>
      </c>
      <c r="E30" s="15">
        <f t="shared" si="3"/>
        <v>0.10930190716084923</v>
      </c>
      <c r="F30" s="9">
        <f t="shared" si="5"/>
        <v>1590</v>
      </c>
      <c r="G30" s="15">
        <f t="shared" si="4"/>
        <v>0.11021766255372245</v>
      </c>
    </row>
    <row r="31" spans="1:7" ht="15">
      <c r="A31" s="7" t="s">
        <v>28</v>
      </c>
      <c r="B31" s="9">
        <v>423</v>
      </c>
      <c r="C31" s="15">
        <f t="shared" si="3"/>
        <v>0.12779456193353475</v>
      </c>
      <c r="D31" s="9">
        <v>1250</v>
      </c>
      <c r="E31" s="15">
        <f t="shared" si="3"/>
        <v>0.11245052177042102</v>
      </c>
      <c r="F31" s="9">
        <f t="shared" si="5"/>
        <v>1673</v>
      </c>
      <c r="G31" s="15">
        <f t="shared" si="4"/>
        <v>0.11597116317759601</v>
      </c>
    </row>
    <row r="32" spans="1:7" ht="15">
      <c r="A32" s="7" t="s">
        <v>30</v>
      </c>
      <c r="B32" s="9">
        <v>328</v>
      </c>
      <c r="C32" s="15">
        <f t="shared" si="3"/>
        <v>0.09909365558912386</v>
      </c>
      <c r="D32" s="9">
        <v>874</v>
      </c>
      <c r="E32" s="15">
        <f t="shared" si="3"/>
        <v>0.07862540482187837</v>
      </c>
      <c r="F32" s="9">
        <f t="shared" si="5"/>
        <v>1202</v>
      </c>
      <c r="G32" s="15">
        <f t="shared" si="4"/>
        <v>0.08332178011922917</v>
      </c>
    </row>
    <row r="33" spans="1:7" ht="15">
      <c r="A33" s="7" t="s">
        <v>31</v>
      </c>
      <c r="B33" s="9">
        <v>426</v>
      </c>
      <c r="C33" s="15">
        <f t="shared" si="3"/>
        <v>0.12870090634441086</v>
      </c>
      <c r="D33" s="9">
        <v>1556</v>
      </c>
      <c r="E33" s="15">
        <f t="shared" si="3"/>
        <v>0.13997840949982007</v>
      </c>
      <c r="F33" s="9">
        <f t="shared" si="5"/>
        <v>1982</v>
      </c>
      <c r="G33" s="15">
        <f t="shared" si="4"/>
        <v>0.13739082212671566</v>
      </c>
    </row>
    <row r="34" spans="1:7" ht="15">
      <c r="A34" s="7" t="s">
        <v>32</v>
      </c>
      <c r="B34" s="9">
        <v>1100</v>
      </c>
      <c r="C34" s="15">
        <f t="shared" si="3"/>
        <v>0.3323262839879154</v>
      </c>
      <c r="D34" s="9">
        <v>4551</v>
      </c>
      <c r="E34" s="15">
        <f t="shared" si="3"/>
        <v>0.4094098596617488</v>
      </c>
      <c r="F34" s="9">
        <f t="shared" si="5"/>
        <v>5651</v>
      </c>
      <c r="G34" s="15">
        <f t="shared" si="4"/>
        <v>0.39172327741577706</v>
      </c>
    </row>
    <row r="35" spans="1:7" ht="15">
      <c r="A35" s="11" t="s">
        <v>0</v>
      </c>
      <c r="B35" s="14">
        <f>SUM(B26:B34)</f>
        <v>3310</v>
      </c>
      <c r="C35" s="17">
        <f>B35/B$35</f>
        <v>1</v>
      </c>
      <c r="D35" s="14">
        <f>SUM(D26:D34)</f>
        <v>11116</v>
      </c>
      <c r="E35" s="17">
        <f>D35/D$35</f>
        <v>1</v>
      </c>
      <c r="F35" s="14">
        <f>B35+D35</f>
        <v>14426</v>
      </c>
      <c r="G35" s="17">
        <f t="shared" si="4"/>
        <v>1</v>
      </c>
    </row>
    <row r="36" spans="1:7" ht="15">
      <c r="A36" s="7"/>
      <c r="B36" s="8"/>
      <c r="C36" s="8"/>
      <c r="D36" s="8"/>
      <c r="E36" s="8"/>
      <c r="F36" s="8"/>
      <c r="G36" s="8"/>
    </row>
    <row r="37" ht="15">
      <c r="A37" s="10" t="s">
        <v>15</v>
      </c>
    </row>
    <row r="38" spans="1:7" ht="15">
      <c r="A38" s="7" t="s">
        <v>16</v>
      </c>
      <c r="B38" s="110">
        <v>2324</v>
      </c>
      <c r="C38" s="15">
        <f aca="true" t="shared" si="6" ref="C38:C44">B38/B$44</f>
        <v>0.7021148036253776</v>
      </c>
      <c r="D38" s="110">
        <v>8112</v>
      </c>
      <c r="E38" s="15">
        <f>D38/D$44</f>
        <v>0.7297589060813242</v>
      </c>
      <c r="F38" s="110">
        <f aca="true" t="shared" si="7" ref="F38:F44">B38+D38</f>
        <v>10436</v>
      </c>
      <c r="G38" s="15">
        <f>F38/F$44</f>
        <v>0.7234160543463192</v>
      </c>
    </row>
    <row r="39" spans="1:7" ht="15">
      <c r="A39" s="7" t="s">
        <v>17</v>
      </c>
      <c r="B39" s="122">
        <v>244</v>
      </c>
      <c r="C39" s="15">
        <f t="shared" si="6"/>
        <v>0.07371601208459215</v>
      </c>
      <c r="D39">
        <v>594</v>
      </c>
      <c r="E39" s="15">
        <f aca="true" t="shared" si="8" ref="E39:G43">D39/D$44</f>
        <v>0.05343648794530407</v>
      </c>
      <c r="F39" s="110">
        <f t="shared" si="7"/>
        <v>838</v>
      </c>
      <c r="G39" s="15">
        <f t="shared" si="8"/>
        <v>0.05808956051573548</v>
      </c>
    </row>
    <row r="40" spans="1:7" ht="15">
      <c r="A40" s="7" t="s">
        <v>18</v>
      </c>
      <c r="B40" s="122">
        <v>327</v>
      </c>
      <c r="C40" s="15">
        <f t="shared" si="6"/>
        <v>0.09879154078549848</v>
      </c>
      <c r="D40">
        <v>819</v>
      </c>
      <c r="E40" s="15">
        <f t="shared" si="8"/>
        <v>0.07367758186397985</v>
      </c>
      <c r="F40" s="110">
        <f t="shared" si="7"/>
        <v>1146</v>
      </c>
      <c r="G40" s="15">
        <f t="shared" si="8"/>
        <v>0.07943990018023014</v>
      </c>
    </row>
    <row r="41" spans="1:7" ht="15">
      <c r="A41" s="7" t="s">
        <v>19</v>
      </c>
      <c r="B41" s="122">
        <v>86</v>
      </c>
      <c r="C41" s="15">
        <f t="shared" si="6"/>
        <v>0.025981873111782478</v>
      </c>
      <c r="D41">
        <v>528</v>
      </c>
      <c r="E41" s="15">
        <f t="shared" si="8"/>
        <v>0.04749910039582584</v>
      </c>
      <c r="F41" s="110">
        <f t="shared" si="7"/>
        <v>614</v>
      </c>
      <c r="G41" s="15">
        <f t="shared" si="8"/>
        <v>0.04256204075973936</v>
      </c>
    </row>
    <row r="42" spans="1:7" ht="15">
      <c r="A42" s="7" t="s">
        <v>20</v>
      </c>
      <c r="B42" s="122">
        <v>151</v>
      </c>
      <c r="C42" s="15">
        <f t="shared" si="6"/>
        <v>0.045619335347432025</v>
      </c>
      <c r="D42">
        <v>833</v>
      </c>
      <c r="E42" s="15">
        <f t="shared" si="8"/>
        <v>0.07493702770780857</v>
      </c>
      <c r="F42" s="110">
        <f t="shared" si="7"/>
        <v>984</v>
      </c>
      <c r="G42" s="15">
        <f t="shared" si="8"/>
        <v>0.06821017607098295</v>
      </c>
    </row>
    <row r="43" spans="1:7" ht="15">
      <c r="A43" s="7" t="s">
        <v>21</v>
      </c>
      <c r="B43" s="122">
        <v>178</v>
      </c>
      <c r="C43" s="15">
        <f t="shared" si="6"/>
        <v>0.05377643504531722</v>
      </c>
      <c r="D43">
        <v>230</v>
      </c>
      <c r="E43" s="15">
        <f t="shared" si="8"/>
        <v>0.020690896005757468</v>
      </c>
      <c r="F43" s="110">
        <f t="shared" si="7"/>
        <v>408</v>
      </c>
      <c r="G43" s="15">
        <f t="shared" si="8"/>
        <v>0.02828226812699293</v>
      </c>
    </row>
    <row r="44" spans="1:7" ht="15">
      <c r="A44" s="11" t="s">
        <v>0</v>
      </c>
      <c r="B44" s="14">
        <f>SUM(B38:B43)</f>
        <v>3310</v>
      </c>
      <c r="C44" s="17">
        <f t="shared" si="6"/>
        <v>1</v>
      </c>
      <c r="D44" s="14">
        <f>SUM(D38:D43)</f>
        <v>11116</v>
      </c>
      <c r="E44" s="17">
        <f>D44/D$44</f>
        <v>1</v>
      </c>
      <c r="F44" s="14">
        <f t="shared" si="7"/>
        <v>14426</v>
      </c>
      <c r="G44" s="17">
        <f>F44/F$44</f>
        <v>1</v>
      </c>
    </row>
    <row r="46" ht="15">
      <c r="A46" s="10" t="s">
        <v>33</v>
      </c>
    </row>
    <row r="47" spans="1:7" ht="15">
      <c r="A47" s="7" t="s">
        <v>37</v>
      </c>
      <c r="B47" s="110">
        <v>20</v>
      </c>
      <c r="C47" s="15">
        <f aca="true" t="shared" si="9" ref="C47:C52">B47/B$53</f>
        <v>0.008605851979345954</v>
      </c>
      <c r="D47" s="110">
        <v>41</v>
      </c>
      <c r="E47" s="15">
        <f aca="true" t="shared" si="10" ref="E47:E52">D47/D$53</f>
        <v>0.005054240631163708</v>
      </c>
      <c r="F47" s="110">
        <f aca="true" t="shared" si="11" ref="F47:F52">B47+D47</f>
        <v>61</v>
      </c>
      <c r="G47" s="15">
        <f aca="true" t="shared" si="12" ref="G47:G52">F47/F$53</f>
        <v>0.00584515139900345</v>
      </c>
    </row>
    <row r="48" spans="1:7" ht="15">
      <c r="A48" t="s">
        <v>241</v>
      </c>
      <c r="B48" s="122">
        <v>297</v>
      </c>
      <c r="C48" s="15">
        <f t="shared" si="9"/>
        <v>0.12779690189328743</v>
      </c>
      <c r="D48">
        <v>1217</v>
      </c>
      <c r="E48" s="15">
        <f t="shared" si="10"/>
        <v>0.15002465483234714</v>
      </c>
      <c r="F48" s="110">
        <f t="shared" si="11"/>
        <v>1514</v>
      </c>
      <c r="G48" s="15">
        <f t="shared" si="12"/>
        <v>0.14507474128018397</v>
      </c>
    </row>
    <row r="49" spans="1:7" ht="15">
      <c r="A49" s="7" t="s">
        <v>38</v>
      </c>
      <c r="B49" s="122">
        <v>320</v>
      </c>
      <c r="C49" s="15">
        <f t="shared" si="9"/>
        <v>0.13769363166953527</v>
      </c>
      <c r="D49">
        <v>749</v>
      </c>
      <c r="E49" s="15">
        <f t="shared" si="10"/>
        <v>0.09233234714003945</v>
      </c>
      <c r="F49" s="110">
        <f t="shared" si="11"/>
        <v>1069</v>
      </c>
      <c r="G49" s="15">
        <f t="shared" si="12"/>
        <v>0.10243388271368341</v>
      </c>
    </row>
    <row r="50" spans="1:7" ht="15">
      <c r="A50" s="7" t="s">
        <v>39</v>
      </c>
      <c r="B50" s="122">
        <v>833</v>
      </c>
      <c r="C50" s="15">
        <f t="shared" si="9"/>
        <v>0.35843373493975905</v>
      </c>
      <c r="D50">
        <v>2478</v>
      </c>
      <c r="E50" s="15">
        <f t="shared" si="10"/>
        <v>0.30547337278106507</v>
      </c>
      <c r="F50" s="110">
        <f t="shared" si="11"/>
        <v>3311</v>
      </c>
      <c r="G50" s="15">
        <f t="shared" si="12"/>
        <v>0.31726715216558066</v>
      </c>
    </row>
    <row r="51" spans="1:7" ht="15">
      <c r="A51" s="7" t="s">
        <v>40</v>
      </c>
      <c r="B51" s="122">
        <v>299</v>
      </c>
      <c r="C51" s="15">
        <f t="shared" si="9"/>
        <v>0.12865748709122204</v>
      </c>
      <c r="D51">
        <v>1150</v>
      </c>
      <c r="E51" s="15">
        <f t="shared" si="10"/>
        <v>0.14176528599605523</v>
      </c>
      <c r="F51" s="110">
        <f t="shared" si="11"/>
        <v>1449</v>
      </c>
      <c r="G51" s="15">
        <f t="shared" si="12"/>
        <v>0.13884630126485242</v>
      </c>
    </row>
    <row r="52" spans="1:7" ht="15">
      <c r="A52" s="7" t="s">
        <v>41</v>
      </c>
      <c r="B52" s="122">
        <v>555</v>
      </c>
      <c r="C52" s="15">
        <f t="shared" si="9"/>
        <v>0.23881239242685026</v>
      </c>
      <c r="D52">
        <v>2477</v>
      </c>
      <c r="E52" s="15">
        <f t="shared" si="10"/>
        <v>0.3053500986193294</v>
      </c>
      <c r="F52" s="110">
        <f t="shared" si="11"/>
        <v>3032</v>
      </c>
      <c r="G52" s="15">
        <f t="shared" si="12"/>
        <v>0.29053277117669607</v>
      </c>
    </row>
    <row r="53" spans="1:7" ht="15">
      <c r="A53" s="16" t="s">
        <v>0</v>
      </c>
      <c r="B53" s="14">
        <f>SUM(B47:B52)</f>
        <v>2324</v>
      </c>
      <c r="C53" s="17">
        <f>B53/B$53</f>
        <v>1</v>
      </c>
      <c r="D53" s="14">
        <f>SUM(D47:D52)</f>
        <v>8112</v>
      </c>
      <c r="E53" s="17">
        <f>D53/D$53</f>
        <v>1</v>
      </c>
      <c r="F53" s="14">
        <f>SUM(F47:F52)</f>
        <v>10436</v>
      </c>
      <c r="G53" s="17">
        <f>F53/F$53</f>
        <v>1</v>
      </c>
    </row>
    <row r="55" ht="15">
      <c r="A55" s="81" t="s">
        <v>223</v>
      </c>
    </row>
  </sheetData>
  <sheetProtection/>
  <mergeCells count="4">
    <mergeCell ref="A9:A10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52.8515625" style="0" customWidth="1"/>
    <col min="2" max="2" width="17.28125" style="0" customWidth="1"/>
    <col min="3" max="3" width="16.7109375" style="0" customWidth="1"/>
    <col min="4" max="4" width="17.28125" style="0" customWidth="1"/>
    <col min="5" max="5" width="16.7109375" style="0" customWidth="1"/>
    <col min="6" max="6" width="17.28125" style="0" customWidth="1"/>
    <col min="7" max="7" width="16.7109375" style="0" customWidth="1"/>
  </cols>
  <sheetData>
    <row r="2" spans="1:2" ht="19.5">
      <c r="A2" s="21" t="s">
        <v>221</v>
      </c>
      <c r="B2" s="22"/>
    </row>
    <row r="4" ht="15">
      <c r="A4" s="26" t="s">
        <v>252</v>
      </c>
    </row>
    <row r="6" ht="18.75">
      <c r="A6" s="3" t="s">
        <v>222</v>
      </c>
    </row>
    <row r="8" spans="1:7" s="12" customFormat="1" ht="17.25">
      <c r="A8" s="131" t="s">
        <v>123</v>
      </c>
      <c r="B8" s="145" t="s">
        <v>3</v>
      </c>
      <c r="C8" s="145"/>
      <c r="D8" s="145" t="s">
        <v>2</v>
      </c>
      <c r="E8" s="145"/>
      <c r="F8" s="145" t="s">
        <v>0</v>
      </c>
      <c r="G8" s="145"/>
    </row>
    <row r="9" spans="1:7" s="12" customFormat="1" ht="17.25" customHeight="1">
      <c r="A9" s="131"/>
      <c r="B9" s="13" t="s">
        <v>1</v>
      </c>
      <c r="C9" s="13" t="s">
        <v>45</v>
      </c>
      <c r="D9" s="13" t="s">
        <v>1</v>
      </c>
      <c r="E9" s="13" t="s">
        <v>45</v>
      </c>
      <c r="F9" s="13" t="s">
        <v>1</v>
      </c>
      <c r="G9" s="13" t="s">
        <v>45</v>
      </c>
    </row>
    <row r="11" spans="1:8" ht="15">
      <c r="A11" s="10" t="s">
        <v>14</v>
      </c>
      <c r="B11" s="6"/>
      <c r="C11" s="6"/>
      <c r="D11" s="5"/>
      <c r="E11" s="5"/>
      <c r="F11" s="6"/>
      <c r="G11" s="6"/>
      <c r="H11" s="4"/>
    </row>
    <row r="12" spans="1:7" s="7" customFormat="1" ht="15">
      <c r="A12" s="7" t="s">
        <v>4</v>
      </c>
      <c r="B12" s="8">
        <v>166</v>
      </c>
      <c r="C12" s="15">
        <f>B12/B$22</f>
        <v>0.04326296585874381</v>
      </c>
      <c r="D12" s="8">
        <v>1576</v>
      </c>
      <c r="E12" s="15">
        <f>D12/D$22</f>
        <v>0.08484522207267833</v>
      </c>
      <c r="F12" s="9">
        <v>1742</v>
      </c>
      <c r="G12" s="15">
        <f aca="true" t="shared" si="0" ref="G12:G22">F12/F$22</f>
        <v>0.0777262180974478</v>
      </c>
    </row>
    <row r="13" spans="1:7" s="7" customFormat="1" ht="15">
      <c r="A13" s="7" t="s">
        <v>5</v>
      </c>
      <c r="B13" s="8">
        <v>165</v>
      </c>
      <c r="C13" s="15">
        <f aca="true" t="shared" si="1" ref="C13:E22">B13/B$22</f>
        <v>0.04300234558248632</v>
      </c>
      <c r="D13" s="8">
        <v>1310</v>
      </c>
      <c r="E13" s="15">
        <f t="shared" si="1"/>
        <v>0.07052489905787349</v>
      </c>
      <c r="F13" s="9">
        <v>1475</v>
      </c>
      <c r="G13" s="15">
        <f t="shared" si="0"/>
        <v>0.06581295734427985</v>
      </c>
    </row>
    <row r="14" spans="1:7" s="7" customFormat="1" ht="15">
      <c r="A14" s="7" t="s">
        <v>6</v>
      </c>
      <c r="B14" s="8">
        <v>571</v>
      </c>
      <c r="C14" s="15">
        <f t="shared" si="1"/>
        <v>0.1488141777430284</v>
      </c>
      <c r="D14" s="8">
        <v>986</v>
      </c>
      <c r="E14" s="15">
        <f t="shared" si="1"/>
        <v>0.053082099596231495</v>
      </c>
      <c r="F14" s="9">
        <v>1557</v>
      </c>
      <c r="G14" s="15">
        <f t="shared" si="0"/>
        <v>0.06947171158308049</v>
      </c>
    </row>
    <row r="15" spans="1:7" s="7" customFormat="1" ht="15">
      <c r="A15" s="7" t="s">
        <v>7</v>
      </c>
      <c r="B15" s="8">
        <v>843</v>
      </c>
      <c r="C15" s="15">
        <f t="shared" si="1"/>
        <v>0.21970289288506645</v>
      </c>
      <c r="D15" s="8">
        <v>1439</v>
      </c>
      <c r="E15" s="15">
        <f t="shared" si="1"/>
        <v>0.07746971736204576</v>
      </c>
      <c r="F15" s="9">
        <v>2282</v>
      </c>
      <c r="G15" s="15">
        <f t="shared" si="0"/>
        <v>0.10182045332857398</v>
      </c>
    </row>
    <row r="16" spans="1:7" s="7" customFormat="1" ht="15">
      <c r="A16" s="7" t="s">
        <v>8</v>
      </c>
      <c r="B16" s="8">
        <v>698</v>
      </c>
      <c r="C16" s="15">
        <f t="shared" si="1"/>
        <v>0.18191295282772998</v>
      </c>
      <c r="D16" s="8">
        <v>3066</v>
      </c>
      <c r="E16" s="15">
        <f t="shared" si="1"/>
        <v>0.16506056527590848</v>
      </c>
      <c r="F16" s="9">
        <v>3764</v>
      </c>
      <c r="G16" s="15">
        <f t="shared" si="0"/>
        <v>0.16794574335177584</v>
      </c>
    </row>
    <row r="17" spans="1:7" s="7" customFormat="1" ht="15">
      <c r="A17" s="7" t="s">
        <v>9</v>
      </c>
      <c r="B17" s="8">
        <v>524</v>
      </c>
      <c r="C17" s="15">
        <f t="shared" si="1"/>
        <v>0.13656502475892623</v>
      </c>
      <c r="D17" s="8">
        <v>2713</v>
      </c>
      <c r="E17" s="15">
        <f t="shared" si="1"/>
        <v>0.14605652759084792</v>
      </c>
      <c r="F17" s="9">
        <v>3237</v>
      </c>
      <c r="G17" s="15">
        <f t="shared" si="0"/>
        <v>0.14443155452436196</v>
      </c>
    </row>
    <row r="18" spans="1:7" s="7" customFormat="1" ht="15">
      <c r="A18" s="7" t="s">
        <v>10</v>
      </c>
      <c r="B18" s="8">
        <v>555</v>
      </c>
      <c r="C18" s="15">
        <f t="shared" si="1"/>
        <v>0.14464425332290853</v>
      </c>
      <c r="D18" s="8">
        <v>3826</v>
      </c>
      <c r="E18" s="15">
        <f t="shared" si="1"/>
        <v>0.20597577388963662</v>
      </c>
      <c r="F18" s="9">
        <v>4381</v>
      </c>
      <c r="G18" s="15">
        <f t="shared" si="0"/>
        <v>0.1954756380510441</v>
      </c>
    </row>
    <row r="19" spans="1:7" s="7" customFormat="1" ht="15">
      <c r="A19" s="7" t="s">
        <v>11</v>
      </c>
      <c r="B19" s="8">
        <v>234</v>
      </c>
      <c r="C19" s="15">
        <f t="shared" si="1"/>
        <v>0.06098514464425332</v>
      </c>
      <c r="D19" s="8">
        <v>2899</v>
      </c>
      <c r="E19" s="15">
        <f t="shared" si="1"/>
        <v>0.1560699865410498</v>
      </c>
      <c r="F19" s="9">
        <v>3133</v>
      </c>
      <c r="G19" s="15">
        <f t="shared" si="0"/>
        <v>0.13979118329466358</v>
      </c>
    </row>
    <row r="20" spans="1:7" s="7" customFormat="1" ht="15">
      <c r="A20" s="7" t="s">
        <v>12</v>
      </c>
      <c r="B20" s="8">
        <v>65</v>
      </c>
      <c r="C20" s="15">
        <f t="shared" si="1"/>
        <v>0.016940317956737033</v>
      </c>
      <c r="D20" s="8">
        <v>641</v>
      </c>
      <c r="E20" s="15">
        <f t="shared" si="1"/>
        <v>0.034508748317631226</v>
      </c>
      <c r="F20" s="9">
        <v>706</v>
      </c>
      <c r="G20" s="15">
        <f t="shared" si="0"/>
        <v>0.0315009816169909</v>
      </c>
    </row>
    <row r="21" spans="1:7" s="7" customFormat="1" ht="15">
      <c r="A21" s="7" t="s">
        <v>13</v>
      </c>
      <c r="B21" s="8">
        <v>16</v>
      </c>
      <c r="C21" s="15">
        <f t="shared" si="1"/>
        <v>0.004169924420119885</v>
      </c>
      <c r="D21" s="8">
        <v>119</v>
      </c>
      <c r="E21" s="15">
        <f t="shared" si="1"/>
        <v>0.006406460296096904</v>
      </c>
      <c r="F21" s="9">
        <v>135</v>
      </c>
      <c r="G21" s="15">
        <f t="shared" si="0"/>
        <v>0.006023558807781546</v>
      </c>
    </row>
    <row r="22" spans="1:7" s="7" customFormat="1" ht="15">
      <c r="A22" s="11" t="s">
        <v>22</v>
      </c>
      <c r="B22" s="14">
        <f>SUM(B12:B21)</f>
        <v>3837</v>
      </c>
      <c r="C22" s="17">
        <f t="shared" si="1"/>
        <v>1</v>
      </c>
      <c r="D22" s="14">
        <f>SUM(D12:D21)</f>
        <v>18575</v>
      </c>
      <c r="E22" s="17">
        <f t="shared" si="1"/>
        <v>1</v>
      </c>
      <c r="F22" s="14">
        <f>SUM(F12:F21)</f>
        <v>22412</v>
      </c>
      <c r="G22" s="17">
        <f t="shared" si="0"/>
        <v>1</v>
      </c>
    </row>
    <row r="23" ht="15">
      <c r="A23" s="1"/>
    </row>
    <row r="24" ht="15">
      <c r="A24" s="10" t="s">
        <v>29</v>
      </c>
    </row>
    <row r="25" spans="1:7" ht="15">
      <c r="A25" s="7" t="s">
        <v>23</v>
      </c>
      <c r="B25" s="8">
        <v>779</v>
      </c>
      <c r="C25" s="15">
        <f aca="true" t="shared" si="2" ref="C25:C34">B25/B$34</f>
        <v>0.22219053051911009</v>
      </c>
      <c r="D25" s="8">
        <v>1069</v>
      </c>
      <c r="E25" s="15">
        <f aca="true" t="shared" si="3" ref="E25:E34">D25/D$34</f>
        <v>0.06813691121167698</v>
      </c>
      <c r="F25" s="9">
        <f>B25+D25</f>
        <v>1848</v>
      </c>
      <c r="G25" s="15">
        <f aca="true" t="shared" si="4" ref="G25:G34">F25/F$34</f>
        <v>0.09627507163323783</v>
      </c>
    </row>
    <row r="26" spans="1:7" ht="15">
      <c r="A26" s="7" t="s">
        <v>24</v>
      </c>
      <c r="B26" s="8">
        <v>242</v>
      </c>
      <c r="C26" s="15">
        <f t="shared" si="2"/>
        <v>0.06902452937820878</v>
      </c>
      <c r="D26" s="8">
        <v>767</v>
      </c>
      <c r="E26" s="15">
        <f t="shared" si="3"/>
        <v>0.04888775575243801</v>
      </c>
      <c r="F26" s="9">
        <f aca="true" t="shared" si="5" ref="F26:F33">B26+D26</f>
        <v>1009</v>
      </c>
      <c r="G26" s="15">
        <f t="shared" si="4"/>
        <v>0.052565772336545975</v>
      </c>
    </row>
    <row r="27" spans="1:7" ht="15">
      <c r="A27" s="7" t="s">
        <v>25</v>
      </c>
      <c r="B27" s="8">
        <v>43</v>
      </c>
      <c r="C27" s="15">
        <f t="shared" si="2"/>
        <v>0.01226468910439247</v>
      </c>
      <c r="D27" s="8">
        <v>141</v>
      </c>
      <c r="E27" s="15">
        <f t="shared" si="3"/>
        <v>0.008987188476002295</v>
      </c>
      <c r="F27" s="9">
        <f t="shared" si="5"/>
        <v>184</v>
      </c>
      <c r="G27" s="15">
        <f t="shared" si="4"/>
        <v>0.009585829643136234</v>
      </c>
    </row>
    <row r="28" spans="1:7" ht="15">
      <c r="A28" s="7" t="s">
        <v>26</v>
      </c>
      <c r="B28" s="8">
        <v>252</v>
      </c>
      <c r="C28" s="15">
        <f t="shared" si="2"/>
        <v>0.07187678265830005</v>
      </c>
      <c r="D28" s="8">
        <v>570</v>
      </c>
      <c r="E28" s="15">
        <f t="shared" si="3"/>
        <v>0.03633118745617949</v>
      </c>
      <c r="F28" s="9">
        <f t="shared" si="5"/>
        <v>822</v>
      </c>
      <c r="G28" s="15">
        <f t="shared" si="4"/>
        <v>0.042823651992706435</v>
      </c>
    </row>
    <row r="29" spans="1:7" ht="15">
      <c r="A29" s="7" t="s">
        <v>27</v>
      </c>
      <c r="B29" s="8">
        <v>423</v>
      </c>
      <c r="C29" s="15">
        <f t="shared" si="2"/>
        <v>0.12065031374786081</v>
      </c>
      <c r="D29" s="8">
        <v>1937</v>
      </c>
      <c r="E29" s="15">
        <f t="shared" si="3"/>
        <v>0.12346229842564854</v>
      </c>
      <c r="F29" s="9">
        <f t="shared" si="5"/>
        <v>2360</v>
      </c>
      <c r="G29" s="15">
        <f t="shared" si="4"/>
        <v>0.12294868455326909</v>
      </c>
    </row>
    <row r="30" spans="1:7" ht="15">
      <c r="A30" s="7" t="s">
        <v>28</v>
      </c>
      <c r="B30" s="8">
        <v>499</v>
      </c>
      <c r="C30" s="15">
        <f t="shared" si="2"/>
        <v>0.14232743867655448</v>
      </c>
      <c r="D30" s="8">
        <v>1681</v>
      </c>
      <c r="E30" s="15">
        <f t="shared" si="3"/>
        <v>0.10714513353304864</v>
      </c>
      <c r="F30" s="9">
        <f t="shared" si="5"/>
        <v>2180</v>
      </c>
      <c r="G30" s="15">
        <f t="shared" si="4"/>
        <v>0.11357124251107059</v>
      </c>
    </row>
    <row r="31" spans="1:7" ht="15">
      <c r="A31" s="7" t="s">
        <v>30</v>
      </c>
      <c r="B31" s="8">
        <v>256</v>
      </c>
      <c r="C31" s="15">
        <f t="shared" si="2"/>
        <v>0.07301768397033656</v>
      </c>
      <c r="D31" s="8">
        <v>1389</v>
      </c>
      <c r="E31" s="15">
        <f t="shared" si="3"/>
        <v>0.08853336732742687</v>
      </c>
      <c r="F31" s="9">
        <f t="shared" si="5"/>
        <v>1645</v>
      </c>
      <c r="G31" s="15">
        <f t="shared" si="4"/>
        <v>0.0856994008856473</v>
      </c>
    </row>
    <row r="32" spans="1:7" ht="15">
      <c r="A32" s="7" t="s">
        <v>31</v>
      </c>
      <c r="B32" s="8">
        <v>410</v>
      </c>
      <c r="C32" s="15">
        <f t="shared" si="2"/>
        <v>0.11694238448374215</v>
      </c>
      <c r="D32" s="8">
        <v>3168</v>
      </c>
      <c r="E32" s="15">
        <f t="shared" si="3"/>
        <v>0.2019249155459239</v>
      </c>
      <c r="F32" s="9">
        <f t="shared" si="5"/>
        <v>3578</v>
      </c>
      <c r="G32" s="15">
        <f t="shared" si="4"/>
        <v>0.1864027090388122</v>
      </c>
    </row>
    <row r="33" spans="1:7" ht="15">
      <c r="A33" s="7" t="s">
        <v>32</v>
      </c>
      <c r="B33" s="8">
        <v>602</v>
      </c>
      <c r="C33" s="15">
        <f t="shared" si="2"/>
        <v>0.17170564746149458</v>
      </c>
      <c r="D33" s="8">
        <v>4967</v>
      </c>
      <c r="E33" s="15">
        <f t="shared" si="3"/>
        <v>0.3165912422716553</v>
      </c>
      <c r="F33" s="9">
        <f t="shared" si="5"/>
        <v>5569</v>
      </c>
      <c r="G33" s="15">
        <f t="shared" si="4"/>
        <v>0.29012763740557435</v>
      </c>
    </row>
    <row r="34" spans="1:7" ht="15">
      <c r="A34" s="16" t="s">
        <v>0</v>
      </c>
      <c r="B34" s="14">
        <f>SUM(B25:B33)</f>
        <v>3506</v>
      </c>
      <c r="C34" s="17">
        <f t="shared" si="2"/>
        <v>1</v>
      </c>
      <c r="D34" s="14">
        <f>SUM(D25:D33)</f>
        <v>15689</v>
      </c>
      <c r="E34" s="17">
        <f t="shared" si="3"/>
        <v>1</v>
      </c>
      <c r="F34" s="14">
        <f>SUM(F25:F33)</f>
        <v>19195</v>
      </c>
      <c r="G34" s="17">
        <f t="shared" si="4"/>
        <v>1</v>
      </c>
    </row>
    <row r="35" spans="1:7" ht="15">
      <c r="A35" s="7"/>
      <c r="B35" s="8"/>
      <c r="C35" s="8"/>
      <c r="D35" s="8"/>
      <c r="E35" s="8"/>
      <c r="F35" s="8"/>
      <c r="G35" s="8"/>
    </row>
    <row r="36" ht="15">
      <c r="A36" s="10" t="s">
        <v>15</v>
      </c>
    </row>
    <row r="37" spans="1:7" ht="15">
      <c r="A37" s="7" t="s">
        <v>16</v>
      </c>
      <c r="B37" s="8">
        <v>2183</v>
      </c>
      <c r="C37" s="15">
        <f aca="true" t="shared" si="6" ref="C37:C43">B37/B$43</f>
        <v>0.6226468910439247</v>
      </c>
      <c r="D37" s="8">
        <v>11893</v>
      </c>
      <c r="E37" s="15">
        <f aca="true" t="shared" si="7" ref="E37:E43">D37/D$43</f>
        <v>0.758047039326917</v>
      </c>
      <c r="F37" s="9">
        <f aca="true" t="shared" si="8" ref="F37:F42">B37+D37</f>
        <v>14076</v>
      </c>
      <c r="G37" s="15">
        <f aca="true" t="shared" si="9" ref="G37:G43">F37/F$43</f>
        <v>0.7333159676999218</v>
      </c>
    </row>
    <row r="38" spans="1:7" ht="15">
      <c r="A38" s="7" t="s">
        <v>17</v>
      </c>
      <c r="B38" s="8">
        <v>202</v>
      </c>
      <c r="C38" s="15">
        <f t="shared" si="6"/>
        <v>0.057615516257843696</v>
      </c>
      <c r="D38" s="8">
        <v>777</v>
      </c>
      <c r="E38" s="15">
        <f t="shared" si="7"/>
        <v>0.0495251450060552</v>
      </c>
      <c r="F38" s="9">
        <f t="shared" si="8"/>
        <v>979</v>
      </c>
      <c r="G38" s="15">
        <f t="shared" si="9"/>
        <v>0.05100286532951289</v>
      </c>
    </row>
    <row r="39" spans="1:7" ht="15">
      <c r="A39" s="7" t="s">
        <v>18</v>
      </c>
      <c r="B39" s="8">
        <v>779</v>
      </c>
      <c r="C39" s="15">
        <f t="shared" si="6"/>
        <v>0.22219053051911009</v>
      </c>
      <c r="D39" s="8">
        <v>1069</v>
      </c>
      <c r="E39" s="15">
        <f t="shared" si="7"/>
        <v>0.06813691121167698</v>
      </c>
      <c r="F39" s="9">
        <f t="shared" si="8"/>
        <v>1848</v>
      </c>
      <c r="G39" s="15">
        <f t="shared" si="9"/>
        <v>0.09627507163323783</v>
      </c>
    </row>
    <row r="40" spans="1:7" ht="15">
      <c r="A40" s="7" t="s">
        <v>19</v>
      </c>
      <c r="B40" s="8">
        <v>80</v>
      </c>
      <c r="C40" s="15">
        <f t="shared" si="6"/>
        <v>0.022818026240730177</v>
      </c>
      <c r="D40" s="8">
        <v>588</v>
      </c>
      <c r="E40" s="15">
        <f t="shared" si="7"/>
        <v>0.03747848811269042</v>
      </c>
      <c r="F40" s="9">
        <f t="shared" si="8"/>
        <v>668</v>
      </c>
      <c r="G40" s="15">
        <f t="shared" si="9"/>
        <v>0.034800729356603284</v>
      </c>
    </row>
    <row r="41" spans="1:7" ht="15">
      <c r="A41" s="7" t="s">
        <v>20</v>
      </c>
      <c r="B41" s="8">
        <v>106</v>
      </c>
      <c r="C41" s="15">
        <f t="shared" si="6"/>
        <v>0.030233884768967486</v>
      </c>
      <c r="D41" s="8">
        <v>1102</v>
      </c>
      <c r="E41" s="15">
        <f t="shared" si="7"/>
        <v>0.07024029574861368</v>
      </c>
      <c r="F41" s="9">
        <f t="shared" si="8"/>
        <v>1208</v>
      </c>
      <c r="G41" s="15">
        <f t="shared" si="9"/>
        <v>0.06293305548319875</v>
      </c>
    </row>
    <row r="42" spans="1:7" ht="15">
      <c r="A42" s="7" t="s">
        <v>21</v>
      </c>
      <c r="B42" s="8">
        <v>156</v>
      </c>
      <c r="C42" s="15">
        <f t="shared" si="6"/>
        <v>0.04449515116942385</v>
      </c>
      <c r="D42" s="8">
        <v>260</v>
      </c>
      <c r="E42" s="15">
        <f t="shared" si="7"/>
        <v>0.016572120594046783</v>
      </c>
      <c r="F42" s="9">
        <f t="shared" si="8"/>
        <v>416</v>
      </c>
      <c r="G42" s="15">
        <f t="shared" si="9"/>
        <v>0.021672310497525396</v>
      </c>
    </row>
    <row r="43" spans="1:7" ht="15">
      <c r="A43" s="16" t="s">
        <v>0</v>
      </c>
      <c r="B43" s="14">
        <f>SUM(B37:B42)</f>
        <v>3506</v>
      </c>
      <c r="C43" s="17">
        <f t="shared" si="6"/>
        <v>1</v>
      </c>
      <c r="D43" s="14">
        <v>15689</v>
      </c>
      <c r="E43" s="17">
        <f t="shared" si="7"/>
        <v>1</v>
      </c>
      <c r="F43" s="14">
        <f>SUM(F37:F42)</f>
        <v>19195</v>
      </c>
      <c r="G43" s="17">
        <f t="shared" si="9"/>
        <v>1</v>
      </c>
    </row>
    <row r="45" ht="15">
      <c r="A45" s="10" t="s">
        <v>33</v>
      </c>
    </row>
    <row r="46" spans="1:7" ht="15">
      <c r="A46" s="123" t="s">
        <v>242</v>
      </c>
      <c r="B46" s="8">
        <v>237</v>
      </c>
      <c r="C46" s="15">
        <f aca="true" t="shared" si="10" ref="C46:C53">B46/B$54</f>
        <v>0.10856619331195602</v>
      </c>
      <c r="D46" s="8">
        <v>83</v>
      </c>
      <c r="E46" s="15">
        <f aca="true" t="shared" si="11" ref="E46:E53">D46/D$54</f>
        <v>0.006978895148406626</v>
      </c>
      <c r="F46" s="9">
        <f>B46+D46</f>
        <v>320</v>
      </c>
      <c r="G46" s="15">
        <f aca="true" t="shared" si="12" ref="G46:G53">F46/F$54</f>
        <v>0.022733731173628872</v>
      </c>
    </row>
    <row r="47" spans="1:7" ht="15">
      <c r="A47" s="123" t="s">
        <v>243</v>
      </c>
      <c r="B47" s="8">
        <v>5</v>
      </c>
      <c r="C47" s="15">
        <f t="shared" si="10"/>
        <v>0.0022904260192395786</v>
      </c>
      <c r="D47" s="8">
        <v>16</v>
      </c>
      <c r="E47" s="15">
        <f t="shared" si="11"/>
        <v>0.0013453291852350122</v>
      </c>
      <c r="F47" s="9">
        <f aca="true" t="shared" si="13" ref="F47:F54">B47+D47</f>
        <v>21</v>
      </c>
      <c r="G47" s="15">
        <f t="shared" si="12"/>
        <v>0.0014919011082693947</v>
      </c>
    </row>
    <row r="48" spans="1:7" ht="15">
      <c r="A48" s="123" t="s">
        <v>244</v>
      </c>
      <c r="B48" s="8">
        <v>144</v>
      </c>
      <c r="C48" s="15">
        <f t="shared" si="10"/>
        <v>0.06596426935409987</v>
      </c>
      <c r="D48" s="8">
        <v>1431</v>
      </c>
      <c r="E48" s="15">
        <f t="shared" si="11"/>
        <v>0.1203228790044564</v>
      </c>
      <c r="F48" s="9">
        <f t="shared" si="13"/>
        <v>1575</v>
      </c>
      <c r="G48" s="15">
        <f t="shared" si="12"/>
        <v>0.1118925831202046</v>
      </c>
    </row>
    <row r="49" spans="1:7" ht="15">
      <c r="A49" s="123" t="s">
        <v>245</v>
      </c>
      <c r="B49" s="8">
        <v>31</v>
      </c>
      <c r="C49" s="15">
        <f t="shared" si="10"/>
        <v>0.014200641319285386</v>
      </c>
      <c r="D49" s="8">
        <v>325</v>
      </c>
      <c r="E49" s="15">
        <f t="shared" si="11"/>
        <v>0.027326999075086185</v>
      </c>
      <c r="F49" s="9">
        <f t="shared" si="13"/>
        <v>356</v>
      </c>
      <c r="G49" s="15">
        <f t="shared" si="12"/>
        <v>0.02529127593066212</v>
      </c>
    </row>
    <row r="50" spans="1:7" ht="15">
      <c r="A50" s="123" t="s">
        <v>246</v>
      </c>
      <c r="B50" s="8">
        <v>267</v>
      </c>
      <c r="C50" s="15">
        <f t="shared" si="10"/>
        <v>0.12230874942739349</v>
      </c>
      <c r="D50" s="8">
        <v>1185</v>
      </c>
      <c r="E50" s="15">
        <f t="shared" si="11"/>
        <v>0.09963844278146809</v>
      </c>
      <c r="F50" s="9">
        <f t="shared" si="13"/>
        <v>1452</v>
      </c>
      <c r="G50" s="15">
        <f t="shared" si="12"/>
        <v>0.10315430520034101</v>
      </c>
    </row>
    <row r="51" spans="1:7" ht="15">
      <c r="A51" s="123" t="s">
        <v>249</v>
      </c>
      <c r="B51" s="8">
        <v>812</v>
      </c>
      <c r="C51" s="15">
        <f t="shared" si="10"/>
        <v>0.3719651855245076</v>
      </c>
      <c r="D51" s="8">
        <v>4487</v>
      </c>
      <c r="E51" s="15">
        <f t="shared" si="11"/>
        <v>0.37728075338434375</v>
      </c>
      <c r="F51" s="9">
        <f t="shared" si="13"/>
        <v>5299</v>
      </c>
      <c r="G51" s="15">
        <f t="shared" si="12"/>
        <v>0.3764563796533106</v>
      </c>
    </row>
    <row r="52" spans="1:7" ht="15">
      <c r="A52" s="123" t="s">
        <v>247</v>
      </c>
      <c r="B52" s="8">
        <v>267</v>
      </c>
      <c r="C52" s="15">
        <f t="shared" si="10"/>
        <v>0.12230874942739349</v>
      </c>
      <c r="D52" s="8">
        <v>1503</v>
      </c>
      <c r="E52" s="15">
        <f t="shared" si="11"/>
        <v>0.12637686033801396</v>
      </c>
      <c r="F52" s="9">
        <f t="shared" si="13"/>
        <v>1770</v>
      </c>
      <c r="G52" s="15">
        <f t="shared" si="12"/>
        <v>0.1257459505541347</v>
      </c>
    </row>
    <row r="53" spans="1:7" ht="15">
      <c r="A53" s="123" t="s">
        <v>248</v>
      </c>
      <c r="B53" s="8">
        <v>420</v>
      </c>
      <c r="C53" s="15">
        <f t="shared" si="10"/>
        <v>0.1923957856161246</v>
      </c>
      <c r="D53" s="8">
        <v>2863</v>
      </c>
      <c r="E53" s="15">
        <f t="shared" si="11"/>
        <v>0.24072984108299</v>
      </c>
      <c r="F53" s="9">
        <f t="shared" si="13"/>
        <v>3283</v>
      </c>
      <c r="G53" s="15">
        <f t="shared" si="12"/>
        <v>0.23323387325944872</v>
      </c>
    </row>
    <row r="54" spans="1:7" ht="15">
      <c r="A54" s="16" t="s">
        <v>0</v>
      </c>
      <c r="B54" s="14">
        <f>SUM(B46:B53)</f>
        <v>2183</v>
      </c>
      <c r="C54" s="17">
        <f>B54/B$54</f>
        <v>1</v>
      </c>
      <c r="D54" s="14">
        <f>SUM(D46:D53)</f>
        <v>11893</v>
      </c>
      <c r="E54" s="17">
        <f>D54/D$54</f>
        <v>1</v>
      </c>
      <c r="F54" s="14">
        <f t="shared" si="13"/>
        <v>14076</v>
      </c>
      <c r="G54" s="17">
        <f>F54/F$54</f>
        <v>1</v>
      </c>
    </row>
    <row r="56" ht="15">
      <c r="A56" s="81" t="s">
        <v>223</v>
      </c>
    </row>
  </sheetData>
  <sheetProtection/>
  <mergeCells count="4">
    <mergeCell ref="A8:A9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52.8515625" style="0" customWidth="1"/>
    <col min="2" max="2" width="17.28125" style="0" customWidth="1"/>
    <col min="3" max="3" width="16.7109375" style="0" customWidth="1"/>
    <col min="4" max="4" width="17.28125" style="0" customWidth="1"/>
    <col min="5" max="5" width="16.7109375" style="0" customWidth="1"/>
    <col min="6" max="6" width="17.28125" style="0" customWidth="1"/>
    <col min="7" max="7" width="16.7109375" style="0" customWidth="1"/>
  </cols>
  <sheetData>
    <row r="2" spans="1:2" ht="19.5">
      <c r="A2" s="21" t="s">
        <v>42</v>
      </c>
      <c r="B2" s="22"/>
    </row>
    <row r="4" ht="15">
      <c r="A4" s="26" t="s">
        <v>253</v>
      </c>
    </row>
    <row r="6" ht="18.75">
      <c r="A6" s="3" t="s">
        <v>43</v>
      </c>
    </row>
    <row r="8" spans="1:7" s="12" customFormat="1" ht="17.25">
      <c r="A8" s="131" t="s">
        <v>44</v>
      </c>
      <c r="B8" s="145" t="s">
        <v>3</v>
      </c>
      <c r="C8" s="145"/>
      <c r="D8" s="145" t="s">
        <v>2</v>
      </c>
      <c r="E8" s="145"/>
      <c r="F8" s="145" t="s">
        <v>0</v>
      </c>
      <c r="G8" s="145"/>
    </row>
    <row r="9" spans="1:7" s="12" customFormat="1" ht="17.25" customHeight="1">
      <c r="A9" s="131"/>
      <c r="B9" s="13" t="s">
        <v>1</v>
      </c>
      <c r="C9" s="13" t="s">
        <v>45</v>
      </c>
      <c r="D9" s="13" t="s">
        <v>1</v>
      </c>
      <c r="E9" s="13" t="s">
        <v>45</v>
      </c>
      <c r="F9" s="13" t="s">
        <v>1</v>
      </c>
      <c r="G9" s="13" t="s">
        <v>45</v>
      </c>
    </row>
    <row r="11" spans="1:8" ht="15">
      <c r="A11" s="10" t="s">
        <v>14</v>
      </c>
      <c r="B11" s="6"/>
      <c r="C11" s="6"/>
      <c r="D11" s="5"/>
      <c r="E11" s="5"/>
      <c r="F11" s="6"/>
      <c r="G11" s="6"/>
      <c r="H11" s="4"/>
    </row>
    <row r="12" spans="1:7" s="7" customFormat="1" ht="15">
      <c r="A12" s="7" t="s">
        <v>4</v>
      </c>
      <c r="B12" s="8">
        <v>104</v>
      </c>
      <c r="C12" s="15">
        <f>B12/B$22</f>
        <v>0.05832865956253505</v>
      </c>
      <c r="D12" s="8">
        <v>1503</v>
      </c>
      <c r="E12" s="15">
        <f>D12/D$22</f>
        <v>0.08141046473838154</v>
      </c>
      <c r="F12" s="9">
        <v>1607</v>
      </c>
      <c r="G12" s="15">
        <f aca="true" t="shared" si="0" ref="G12:G22">F12/F$22</f>
        <v>0.07937762410471721</v>
      </c>
    </row>
    <row r="13" spans="1:7" s="7" customFormat="1" ht="15">
      <c r="A13" s="7" t="s">
        <v>5</v>
      </c>
      <c r="B13" s="8">
        <v>121</v>
      </c>
      <c r="C13" s="15">
        <f aca="true" t="shared" si="1" ref="C13:E22">B13/B$22</f>
        <v>0.06786315199102635</v>
      </c>
      <c r="D13" s="8">
        <v>1349</v>
      </c>
      <c r="E13" s="15">
        <f t="shared" si="1"/>
        <v>0.07306900660816813</v>
      </c>
      <c r="F13" s="9">
        <v>1470</v>
      </c>
      <c r="G13" s="15">
        <f t="shared" si="0"/>
        <v>0.07261052111632502</v>
      </c>
    </row>
    <row r="14" spans="1:7" s="7" customFormat="1" ht="15">
      <c r="A14" s="7" t="s">
        <v>6</v>
      </c>
      <c r="B14" s="8">
        <v>120</v>
      </c>
      <c r="C14" s="15">
        <f t="shared" si="1"/>
        <v>0.06730229949523275</v>
      </c>
      <c r="D14" s="8">
        <v>1006</v>
      </c>
      <c r="E14" s="15">
        <f t="shared" si="1"/>
        <v>0.05449030440905644</v>
      </c>
      <c r="F14" s="9">
        <v>1126</v>
      </c>
      <c r="G14" s="15">
        <f t="shared" si="0"/>
        <v>0.05561867127685848</v>
      </c>
    </row>
    <row r="15" spans="1:7" s="7" customFormat="1" ht="15">
      <c r="A15" s="7" t="s">
        <v>7</v>
      </c>
      <c r="B15" s="8">
        <v>153</v>
      </c>
      <c r="C15" s="15">
        <f t="shared" si="1"/>
        <v>0.08581043185642176</v>
      </c>
      <c r="D15" s="8">
        <v>1397</v>
      </c>
      <c r="E15" s="15">
        <f t="shared" si="1"/>
        <v>0.0756689416097931</v>
      </c>
      <c r="F15" s="9">
        <v>1550</v>
      </c>
      <c r="G15" s="15">
        <f t="shared" si="0"/>
        <v>0.07656211410224747</v>
      </c>
    </row>
    <row r="16" spans="1:7" s="7" customFormat="1" ht="15">
      <c r="A16" s="7" t="s">
        <v>8</v>
      </c>
      <c r="B16" s="8">
        <v>443</v>
      </c>
      <c r="C16" s="15">
        <f t="shared" si="1"/>
        <v>0.24845765563656758</v>
      </c>
      <c r="D16" s="8">
        <v>2584</v>
      </c>
      <c r="E16" s="15">
        <f t="shared" si="1"/>
        <v>0.13996316758747698</v>
      </c>
      <c r="F16" s="9">
        <v>3027</v>
      </c>
      <c r="G16" s="15">
        <f t="shared" si="0"/>
        <v>0.1495183996048407</v>
      </c>
    </row>
    <row r="17" spans="1:7" s="7" customFormat="1" ht="15">
      <c r="A17" s="7" t="s">
        <v>9</v>
      </c>
      <c r="B17" s="8">
        <v>298</v>
      </c>
      <c r="C17" s="15">
        <f t="shared" si="1"/>
        <v>0.16713404374649468</v>
      </c>
      <c r="D17" s="8">
        <v>2518</v>
      </c>
      <c r="E17" s="15">
        <f t="shared" si="1"/>
        <v>0.13638825696024265</v>
      </c>
      <c r="F17" s="9">
        <v>2816</v>
      </c>
      <c r="G17" s="15">
        <f t="shared" si="0"/>
        <v>0.13909607310447025</v>
      </c>
    </row>
    <row r="18" spans="1:7" s="7" customFormat="1" ht="15">
      <c r="A18" s="7" t="s">
        <v>10</v>
      </c>
      <c r="B18" s="8">
        <v>356</v>
      </c>
      <c r="C18" s="15">
        <f t="shared" si="1"/>
        <v>0.19966348850252383</v>
      </c>
      <c r="D18" s="8">
        <v>4012</v>
      </c>
      <c r="E18" s="15">
        <f t="shared" si="1"/>
        <v>0.21731123388581952</v>
      </c>
      <c r="F18" s="9">
        <v>4368</v>
      </c>
      <c r="G18" s="15">
        <f t="shared" si="0"/>
        <v>0.21575697703136576</v>
      </c>
    </row>
    <row r="19" spans="1:7" s="7" customFormat="1" ht="15">
      <c r="A19" s="7" t="s">
        <v>11</v>
      </c>
      <c r="B19" s="8">
        <v>146</v>
      </c>
      <c r="C19" s="15">
        <f t="shared" si="1"/>
        <v>0.08188446438586652</v>
      </c>
      <c r="D19" s="8">
        <v>3197</v>
      </c>
      <c r="E19" s="15">
        <f t="shared" si="1"/>
        <v>0.17316650417072907</v>
      </c>
      <c r="F19" s="9">
        <v>3343</v>
      </c>
      <c r="G19" s="15">
        <f t="shared" si="0"/>
        <v>0.1651271918992344</v>
      </c>
    </row>
    <row r="20" spans="1:7" s="7" customFormat="1" ht="15">
      <c r="A20" s="7" t="s">
        <v>12</v>
      </c>
      <c r="B20" s="8">
        <v>37</v>
      </c>
      <c r="C20" s="15">
        <f t="shared" si="1"/>
        <v>0.02075154234436343</v>
      </c>
      <c r="D20" s="8">
        <v>773</v>
      </c>
      <c r="E20" s="15">
        <f t="shared" si="1"/>
        <v>0.04186978658866862</v>
      </c>
      <c r="F20" s="9">
        <v>810</v>
      </c>
      <c r="G20" s="15">
        <f t="shared" si="0"/>
        <v>0.0400098789824648</v>
      </c>
    </row>
    <row r="21" spans="1:7" s="7" customFormat="1" ht="15">
      <c r="A21" s="7" t="s">
        <v>13</v>
      </c>
      <c r="B21" s="8">
        <v>5</v>
      </c>
      <c r="C21" s="15">
        <f t="shared" si="1"/>
        <v>0.0028042624789680315</v>
      </c>
      <c r="D21" s="8">
        <v>123</v>
      </c>
      <c r="E21" s="15">
        <f t="shared" si="1"/>
        <v>0.006662333441663958</v>
      </c>
      <c r="F21" s="9">
        <v>128</v>
      </c>
      <c r="G21" s="15">
        <f t="shared" si="0"/>
        <v>0.00632254877747592</v>
      </c>
    </row>
    <row r="22" spans="1:7" s="7" customFormat="1" ht="15">
      <c r="A22" s="11" t="s">
        <v>22</v>
      </c>
      <c r="B22" s="14">
        <f>SUM(B12:B21)</f>
        <v>1783</v>
      </c>
      <c r="C22" s="17">
        <f t="shared" si="1"/>
        <v>1</v>
      </c>
      <c r="D22" s="14">
        <f>SUM(D12:D21)</f>
        <v>18462</v>
      </c>
      <c r="E22" s="17">
        <f t="shared" si="1"/>
        <v>1</v>
      </c>
      <c r="F22" s="14">
        <f>SUM(F12:F21)</f>
        <v>20245</v>
      </c>
      <c r="G22" s="17">
        <f t="shared" si="0"/>
        <v>1</v>
      </c>
    </row>
    <row r="23" ht="15">
      <c r="A23" s="1"/>
    </row>
    <row r="24" ht="15">
      <c r="A24" s="10" t="s">
        <v>29</v>
      </c>
    </row>
    <row r="25" spans="1:7" ht="15">
      <c r="A25" s="7" t="s">
        <v>23</v>
      </c>
      <c r="B25" s="8">
        <v>151</v>
      </c>
      <c r="C25" s="15">
        <f>B25/B$34</f>
        <v>0.09691912708600771</v>
      </c>
      <c r="D25" s="8">
        <v>1119</v>
      </c>
      <c r="E25" s="15">
        <f>D25/D$34</f>
        <v>0.07168481742472774</v>
      </c>
      <c r="F25" s="9">
        <v>1270</v>
      </c>
      <c r="G25" s="15">
        <f aca="true" t="shared" si="2" ref="G25:G34">F25/F$34</f>
        <v>0.0739748369058714</v>
      </c>
    </row>
    <row r="26" spans="1:7" ht="15">
      <c r="A26" s="7" t="s">
        <v>24</v>
      </c>
      <c r="B26" s="8">
        <v>125</v>
      </c>
      <c r="C26" s="15">
        <f aca="true" t="shared" si="3" ref="C26:E34">B26/B$34</f>
        <v>0.08023106546854943</v>
      </c>
      <c r="D26" s="8">
        <v>700</v>
      </c>
      <c r="E26" s="15">
        <f t="shared" si="3"/>
        <v>0.04484304932735426</v>
      </c>
      <c r="F26" s="9">
        <v>825</v>
      </c>
      <c r="G26" s="15">
        <f t="shared" si="2"/>
        <v>0.048054520037278656</v>
      </c>
    </row>
    <row r="27" spans="1:7" ht="15">
      <c r="A27" s="7" t="s">
        <v>25</v>
      </c>
      <c r="B27" s="8">
        <v>43</v>
      </c>
      <c r="C27" s="15">
        <f t="shared" si="3"/>
        <v>0.027599486521181</v>
      </c>
      <c r="D27" s="8">
        <v>223</v>
      </c>
      <c r="E27" s="15">
        <f t="shared" si="3"/>
        <v>0.014285714285714285</v>
      </c>
      <c r="F27" s="9">
        <v>266</v>
      </c>
      <c r="G27" s="15">
        <f t="shared" si="2"/>
        <v>0.01549394221808015</v>
      </c>
    </row>
    <row r="28" spans="1:7" ht="15">
      <c r="A28" s="7" t="s">
        <v>26</v>
      </c>
      <c r="B28" s="8">
        <v>101</v>
      </c>
      <c r="C28" s="15">
        <f t="shared" si="3"/>
        <v>0.06482670089858793</v>
      </c>
      <c r="D28" s="8">
        <v>761</v>
      </c>
      <c r="E28" s="15">
        <f t="shared" si="3"/>
        <v>0.04875080076873799</v>
      </c>
      <c r="F28" s="9">
        <v>862</v>
      </c>
      <c r="G28" s="15">
        <f t="shared" si="2"/>
        <v>0.050209692451071763</v>
      </c>
    </row>
    <row r="29" spans="1:7" ht="15">
      <c r="A29" s="7" t="s">
        <v>27</v>
      </c>
      <c r="B29" s="8">
        <v>234</v>
      </c>
      <c r="C29" s="15">
        <f t="shared" si="3"/>
        <v>0.15019255455712452</v>
      </c>
      <c r="D29" s="8">
        <v>2041</v>
      </c>
      <c r="E29" s="15">
        <f t="shared" si="3"/>
        <v>0.13074951953875721</v>
      </c>
      <c r="F29" s="9">
        <v>2275</v>
      </c>
      <c r="G29" s="15">
        <f t="shared" si="2"/>
        <v>0.13251397949673813</v>
      </c>
    </row>
    <row r="30" spans="1:7" ht="15">
      <c r="A30" s="7" t="s">
        <v>28</v>
      </c>
      <c r="B30" s="8">
        <v>134</v>
      </c>
      <c r="C30" s="15">
        <f t="shared" si="3"/>
        <v>0.08600770218228498</v>
      </c>
      <c r="D30" s="8">
        <v>2426</v>
      </c>
      <c r="E30" s="15">
        <f t="shared" si="3"/>
        <v>0.15541319666880204</v>
      </c>
      <c r="F30" s="9">
        <v>2560</v>
      </c>
      <c r="G30" s="15">
        <f t="shared" si="2"/>
        <v>0.14911463187325255</v>
      </c>
    </row>
    <row r="31" spans="1:7" ht="15">
      <c r="A31" s="7" t="s">
        <v>30</v>
      </c>
      <c r="B31" s="8">
        <v>144</v>
      </c>
      <c r="C31" s="15">
        <f t="shared" si="3"/>
        <v>0.09242618741976893</v>
      </c>
      <c r="D31" s="8">
        <v>1207</v>
      </c>
      <c r="E31" s="15">
        <f t="shared" si="3"/>
        <v>0.07732222934016655</v>
      </c>
      <c r="F31" s="9">
        <v>1351</v>
      </c>
      <c r="G31" s="15">
        <f t="shared" si="2"/>
        <v>0.07869291705498602</v>
      </c>
    </row>
    <row r="32" spans="1:7" ht="15">
      <c r="A32" s="7" t="s">
        <v>31</v>
      </c>
      <c r="B32" s="8">
        <v>198</v>
      </c>
      <c r="C32" s="15">
        <f t="shared" si="3"/>
        <v>0.12708600770218229</v>
      </c>
      <c r="D32" s="8">
        <v>2716</v>
      </c>
      <c r="E32" s="15">
        <f t="shared" si="3"/>
        <v>0.17399103139013453</v>
      </c>
      <c r="F32" s="9">
        <v>2914</v>
      </c>
      <c r="G32" s="15">
        <f t="shared" si="2"/>
        <v>0.16973438956197576</v>
      </c>
    </row>
    <row r="33" spans="1:7" ht="15">
      <c r="A33" s="7" t="s">
        <v>32</v>
      </c>
      <c r="B33" s="8">
        <v>428</v>
      </c>
      <c r="C33" s="15">
        <f t="shared" si="3"/>
        <v>0.27471116816431324</v>
      </c>
      <c r="D33" s="8">
        <v>4417</v>
      </c>
      <c r="E33" s="15">
        <f t="shared" si="3"/>
        <v>0.28295964125560535</v>
      </c>
      <c r="F33" s="9">
        <v>4845</v>
      </c>
      <c r="G33" s="15">
        <f t="shared" si="2"/>
        <v>0.28221109040074555</v>
      </c>
    </row>
    <row r="34" spans="1:7" ht="15">
      <c r="A34" s="16" t="s">
        <v>0</v>
      </c>
      <c r="B34" s="20">
        <v>1558</v>
      </c>
      <c r="C34" s="19">
        <f t="shared" si="3"/>
        <v>1</v>
      </c>
      <c r="D34" s="20">
        <v>15610</v>
      </c>
      <c r="E34" s="19">
        <f t="shared" si="3"/>
        <v>1</v>
      </c>
      <c r="F34" s="18">
        <v>17168</v>
      </c>
      <c r="G34" s="19">
        <f t="shared" si="2"/>
        <v>1</v>
      </c>
    </row>
    <row r="35" spans="1:7" ht="15">
      <c r="A35" s="7"/>
      <c r="B35" s="8"/>
      <c r="C35" s="8"/>
      <c r="D35" s="8"/>
      <c r="E35" s="8"/>
      <c r="F35" s="8"/>
      <c r="G35" s="8"/>
    </row>
    <row r="36" ht="15">
      <c r="A36" s="10" t="s">
        <v>15</v>
      </c>
    </row>
    <row r="37" spans="1:7" ht="15">
      <c r="A37" s="7" t="s">
        <v>16</v>
      </c>
      <c r="B37" s="8">
        <v>1120</v>
      </c>
      <c r="C37" s="15">
        <f>B37/B$43</f>
        <v>0.7188703465982028</v>
      </c>
      <c r="D37" s="8">
        <v>11242</v>
      </c>
      <c r="E37" s="15">
        <f>D37/D$43</f>
        <v>0.7201793721973094</v>
      </c>
      <c r="F37" s="9">
        <f>SUM(B37:D37)</f>
        <v>12362.718870346598</v>
      </c>
      <c r="G37" s="15">
        <f aca="true" t="shared" si="4" ref="G37:G43">F37/F$43</f>
        <v>0.7200605084947637</v>
      </c>
    </row>
    <row r="38" spans="1:7" ht="15">
      <c r="A38" s="7" t="s">
        <v>17</v>
      </c>
      <c r="B38" s="8">
        <v>105</v>
      </c>
      <c r="C38" s="15">
        <f aca="true" t="shared" si="5" ref="C38:E43">B38/B$43</f>
        <v>0.06739409499358151</v>
      </c>
      <c r="D38" s="8">
        <v>629</v>
      </c>
      <c r="E38" s="15">
        <f t="shared" si="5"/>
        <v>0.040294682895579755</v>
      </c>
      <c r="F38" s="9">
        <f aca="true" t="shared" si="6" ref="F38:F43">SUM(B38:D38)</f>
        <v>734.0673940949936</v>
      </c>
      <c r="G38" s="15">
        <f t="shared" si="4"/>
        <v>0.04275539600995944</v>
      </c>
    </row>
    <row r="39" spans="1:7" ht="15">
      <c r="A39" s="7" t="s">
        <v>18</v>
      </c>
      <c r="B39" s="8">
        <v>151</v>
      </c>
      <c r="C39" s="15">
        <f t="shared" si="5"/>
        <v>0.09691912708600771</v>
      </c>
      <c r="D39" s="8">
        <v>1119</v>
      </c>
      <c r="E39" s="15">
        <f t="shared" si="5"/>
        <v>0.07168481742472774</v>
      </c>
      <c r="F39" s="9">
        <f t="shared" si="6"/>
        <v>1270.096919127086</v>
      </c>
      <c r="G39" s="15">
        <f t="shared" si="4"/>
        <v>0.07397617328482067</v>
      </c>
    </row>
    <row r="40" spans="1:7" ht="15">
      <c r="A40" s="7" t="s">
        <v>19</v>
      </c>
      <c r="B40" s="8">
        <v>40</v>
      </c>
      <c r="C40" s="15">
        <f t="shared" si="5"/>
        <v>0.025673940949935817</v>
      </c>
      <c r="D40" s="8">
        <v>900</v>
      </c>
      <c r="E40" s="15">
        <f t="shared" si="5"/>
        <v>0.057655349135169766</v>
      </c>
      <c r="F40" s="9">
        <f t="shared" si="6"/>
        <v>940.0256739409499</v>
      </c>
      <c r="G40" s="15">
        <f t="shared" si="4"/>
        <v>0.054751335193718324</v>
      </c>
    </row>
    <row r="41" spans="1:7" ht="15">
      <c r="A41" s="7" t="s">
        <v>20</v>
      </c>
      <c r="B41" s="8">
        <v>90</v>
      </c>
      <c r="C41" s="15">
        <f t="shared" si="5"/>
        <v>0.057766367137355584</v>
      </c>
      <c r="D41" s="8">
        <v>1268</v>
      </c>
      <c r="E41" s="15">
        <f t="shared" si="5"/>
        <v>0.08122998078155029</v>
      </c>
      <c r="F41" s="9">
        <f t="shared" si="6"/>
        <v>1358.0577663671374</v>
      </c>
      <c r="G41" s="15">
        <f t="shared" si="4"/>
        <v>0.07909940977151479</v>
      </c>
    </row>
    <row r="42" spans="1:7" ht="15">
      <c r="A42" s="7" t="s">
        <v>21</v>
      </c>
      <c r="B42" s="8">
        <v>52</v>
      </c>
      <c r="C42" s="15">
        <f t="shared" si="5"/>
        <v>0.03337612323491656</v>
      </c>
      <c r="D42" s="8">
        <v>452</v>
      </c>
      <c r="E42" s="15">
        <f t="shared" si="5"/>
        <v>0.028955797565663036</v>
      </c>
      <c r="F42" s="9">
        <f t="shared" si="6"/>
        <v>504.0333761232349</v>
      </c>
      <c r="G42" s="15">
        <f t="shared" si="4"/>
        <v>0.029357177245223073</v>
      </c>
    </row>
    <row r="43" spans="1:7" ht="15">
      <c r="A43" s="16" t="s">
        <v>0</v>
      </c>
      <c r="B43" s="20">
        <v>1558</v>
      </c>
      <c r="C43" s="19">
        <f t="shared" si="5"/>
        <v>1</v>
      </c>
      <c r="D43" s="20">
        <v>15610</v>
      </c>
      <c r="E43" s="19">
        <f t="shared" si="5"/>
        <v>1</v>
      </c>
      <c r="F43" s="18">
        <f t="shared" si="6"/>
        <v>17169</v>
      </c>
      <c r="G43" s="19">
        <f t="shared" si="4"/>
        <v>1</v>
      </c>
    </row>
    <row r="45" ht="15">
      <c r="A45" s="10" t="s">
        <v>33</v>
      </c>
    </row>
    <row r="46" spans="1:7" ht="15">
      <c r="A46" s="7" t="s">
        <v>34</v>
      </c>
      <c r="B46" s="8">
        <v>4</v>
      </c>
      <c r="C46" s="15">
        <f>B46/B$54</f>
        <v>0.0035714285714285713</v>
      </c>
      <c r="D46" s="8">
        <v>12</v>
      </c>
      <c r="E46" s="15">
        <f>D46/D$54</f>
        <v>0.0010674257249599715</v>
      </c>
      <c r="F46" s="9">
        <v>16</v>
      </c>
      <c r="G46" s="15">
        <f aca="true" t="shared" si="7" ref="G46:G54">F46/F$54</f>
        <v>0.0012942889500080893</v>
      </c>
    </row>
    <row r="47" spans="1:7" ht="15">
      <c r="A47" s="7" t="s">
        <v>35</v>
      </c>
      <c r="B47" s="8">
        <v>13</v>
      </c>
      <c r="C47" s="15">
        <f aca="true" t="shared" si="8" ref="C47:E54">B47/B$54</f>
        <v>0.011607142857142858</v>
      </c>
      <c r="D47" s="8">
        <v>291</v>
      </c>
      <c r="E47" s="15">
        <f t="shared" si="8"/>
        <v>0.02588507383027931</v>
      </c>
      <c r="F47" s="9">
        <v>304</v>
      </c>
      <c r="G47" s="15">
        <f t="shared" si="7"/>
        <v>0.024591490050153698</v>
      </c>
    </row>
    <row r="48" spans="1:7" ht="15">
      <c r="A48" s="7" t="s">
        <v>36</v>
      </c>
      <c r="B48" s="8">
        <v>66</v>
      </c>
      <c r="C48" s="15">
        <f t="shared" si="8"/>
        <v>0.05892857142857143</v>
      </c>
      <c r="D48" s="8">
        <v>930</v>
      </c>
      <c r="E48" s="15">
        <f t="shared" si="8"/>
        <v>0.0827254936843978</v>
      </c>
      <c r="F48" s="9">
        <v>996</v>
      </c>
      <c r="G48" s="15">
        <f t="shared" si="7"/>
        <v>0.08056948713800356</v>
      </c>
    </row>
    <row r="49" spans="1:7" ht="15">
      <c r="A49" s="7" t="s">
        <v>37</v>
      </c>
      <c r="B49" s="8">
        <v>18</v>
      </c>
      <c r="C49" s="15">
        <f t="shared" si="8"/>
        <v>0.01607142857142857</v>
      </c>
      <c r="D49" s="8">
        <v>78</v>
      </c>
      <c r="E49" s="15">
        <f t="shared" si="8"/>
        <v>0.006938267212239815</v>
      </c>
      <c r="F49" s="9">
        <v>96</v>
      </c>
      <c r="G49" s="15">
        <f t="shared" si="7"/>
        <v>0.007765733700048536</v>
      </c>
    </row>
    <row r="50" spans="1:7" ht="15">
      <c r="A50" s="7" t="s">
        <v>38</v>
      </c>
      <c r="B50" s="8">
        <v>82</v>
      </c>
      <c r="C50" s="15">
        <f t="shared" si="8"/>
        <v>0.07321428571428572</v>
      </c>
      <c r="D50" s="8">
        <v>1835</v>
      </c>
      <c r="E50" s="15">
        <f t="shared" si="8"/>
        <v>0.163227183775129</v>
      </c>
      <c r="F50" s="9">
        <v>1917</v>
      </c>
      <c r="G50" s="15">
        <f t="shared" si="7"/>
        <v>0.1550719948228442</v>
      </c>
    </row>
    <row r="51" spans="1:7" ht="15">
      <c r="A51" s="7" t="s">
        <v>39</v>
      </c>
      <c r="B51" s="8">
        <v>500</v>
      </c>
      <c r="C51" s="15">
        <f t="shared" si="8"/>
        <v>0.44642857142857145</v>
      </c>
      <c r="D51" s="8">
        <v>3611</v>
      </c>
      <c r="E51" s="15">
        <f t="shared" si="8"/>
        <v>0.3212061910692048</v>
      </c>
      <c r="F51" s="9">
        <v>4111</v>
      </c>
      <c r="G51" s="15">
        <f t="shared" si="7"/>
        <v>0.33255136709270344</v>
      </c>
    </row>
    <row r="52" spans="1:7" ht="15">
      <c r="A52" s="7" t="s">
        <v>40</v>
      </c>
      <c r="B52" s="8">
        <v>110</v>
      </c>
      <c r="C52" s="15">
        <f t="shared" si="8"/>
        <v>0.09821428571428571</v>
      </c>
      <c r="D52" s="8">
        <v>1418</v>
      </c>
      <c r="E52" s="15">
        <f t="shared" si="8"/>
        <v>0.12613413983276997</v>
      </c>
      <c r="F52" s="9">
        <v>1528</v>
      </c>
      <c r="G52" s="15">
        <f t="shared" si="7"/>
        <v>0.12360459472577252</v>
      </c>
    </row>
    <row r="53" spans="1:7" ht="15">
      <c r="A53" s="7" t="s">
        <v>41</v>
      </c>
      <c r="B53" s="8">
        <v>327</v>
      </c>
      <c r="C53" s="15">
        <f t="shared" si="8"/>
        <v>0.29196428571428573</v>
      </c>
      <c r="D53" s="8">
        <v>3067</v>
      </c>
      <c r="E53" s="15">
        <f t="shared" si="8"/>
        <v>0.2728162248710194</v>
      </c>
      <c r="F53" s="9">
        <v>3394</v>
      </c>
      <c r="G53" s="15">
        <f t="shared" si="7"/>
        <v>0.27455104352046594</v>
      </c>
    </row>
    <row r="54" spans="1:7" ht="15">
      <c r="A54" s="16" t="s">
        <v>0</v>
      </c>
      <c r="B54" s="20">
        <v>1120</v>
      </c>
      <c r="C54" s="19">
        <f t="shared" si="8"/>
        <v>1</v>
      </c>
      <c r="D54" s="20">
        <v>11242</v>
      </c>
      <c r="E54" s="19">
        <f t="shared" si="8"/>
        <v>1</v>
      </c>
      <c r="F54" s="18">
        <v>12362</v>
      </c>
      <c r="G54" s="19">
        <f t="shared" si="7"/>
        <v>1</v>
      </c>
    </row>
    <row r="56" ht="15">
      <c r="A56" s="81" t="s">
        <v>223</v>
      </c>
    </row>
  </sheetData>
  <sheetProtection/>
  <mergeCells count="4">
    <mergeCell ref="A8:A9"/>
    <mergeCell ref="B8:C8"/>
    <mergeCell ref="D8:E8"/>
    <mergeCell ref="F8:G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63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Veronique.Ujicas</dc:creator>
  <cp:keywords/>
  <dc:description/>
  <cp:lastModifiedBy>Claire Aluze</cp:lastModifiedBy>
  <cp:lastPrinted>2015-07-15T02:38:47Z</cp:lastPrinted>
  <dcterms:created xsi:type="dcterms:W3CDTF">2014-04-01T23:30:19Z</dcterms:created>
  <dcterms:modified xsi:type="dcterms:W3CDTF">2021-05-11T00:56:04Z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