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41" windowWidth="28830" windowHeight="6450" activeTab="2"/>
  </bookViews>
  <sheets>
    <sheet name="Sommaire " sheetId="1" r:id="rId1"/>
    <sheet name="evolution" sheetId="2" r:id="rId2"/>
    <sheet name="commune antérieure " sheetId="3" r:id="rId3"/>
    <sheet name="par commune" sheetId="4" r:id="rId4"/>
    <sheet name="par age" sheetId="5" r:id="rId5"/>
    <sheet name="GN quartiers" sheetId="6" r:id="rId6"/>
    <sheet name="GN gpe age" sheetId="7" r:id="rId7"/>
  </sheets>
  <externalReferences>
    <externalReference r:id="rId10"/>
    <externalReference r:id="rId11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/>
</workbook>
</file>

<file path=xl/sharedStrings.xml><?xml version="1.0" encoding="utf-8"?>
<sst xmlns="http://schemas.openxmlformats.org/spreadsheetml/2006/main" count="796" uniqueCount="244">
  <si>
    <t>Ile des Pins (L')</t>
  </si>
  <si>
    <t>Mont-Dore (Le)</t>
  </si>
  <si>
    <t>Bouloupari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</si>
  <si>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</si>
  <si>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</si>
  <si>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</si>
  <si>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</si>
  <si>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</si>
  <si>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</si>
  <si>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</si>
  <si>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</si>
  <si>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</si>
  <si>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</si>
  <si>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</si>
  <si>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</si>
  <si>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</si>
  <si>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</si>
  <si>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</si>
  <si>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</si>
  <si>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</si>
  <si>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</si>
  <si>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</si>
  <si>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</si>
  <si>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</si>
  <si>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</si>
  <si>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TOTAL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</si>
  <si>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</si>
  <si>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</si>
  <si>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</si>
  <si>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</si>
  <si>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</si>
  <si>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</si>
  <si>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</si>
  <si>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</si>
  <si>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</si>
  <si>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</si>
  <si>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</si>
  <si>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</si>
  <si>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</si>
  <si>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</si>
  <si>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</si>
  <si>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</si>
  <si>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</si>
  <si>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ans et +</t>
  </si>
  <si>
    <t>Nouvelle-Calédonie</t>
  </si>
  <si>
    <t>Hommes</t>
  </si>
  <si>
    <t>Femmes</t>
  </si>
  <si>
    <t>Ensemble</t>
  </si>
  <si>
    <t>Bélep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</si>
  <si>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</si>
  <si>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</si>
  <si>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</si>
  <si>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</si>
  <si>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</si>
  <si>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</si>
  <si>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</si>
  <si>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</si>
  <si>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</si>
  <si>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</si>
  <si>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</si>
  <si>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</si>
  <si>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</si>
  <si>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</si>
  <si>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Part de la population totale</t>
  </si>
  <si>
    <t>*née avant le recensement précédent</t>
  </si>
  <si>
    <t>Unité : nombre, %</t>
  </si>
  <si>
    <t>Population* par commune de résidence au moment du recensement, qui résidait dans une autre commune de Nouvelle-Calédonie au recensement précédent</t>
  </si>
  <si>
    <t>Population* par province de résidence au moment du recensement et groupe d'âge, qui résidait dans une autre commune de Nouvelle-Calédonie au recensement précédent</t>
  </si>
  <si>
    <t xml:space="preserve">Nouvelle-Calédonie </t>
  </si>
  <si>
    <t>Migrations internes par communes</t>
  </si>
  <si>
    <t>Migrations internes par âge</t>
  </si>
  <si>
    <t>Unité : nombre</t>
  </si>
  <si>
    <t>RESIDENCE EN 2009</t>
  </si>
  <si>
    <t>Autre commune de Nouvelle-Calédonie</t>
  </si>
  <si>
    <t>Total</t>
  </si>
  <si>
    <t xml:space="preserve">Hors territoire </t>
  </si>
  <si>
    <t>RESIDENCE EN 2004</t>
  </si>
  <si>
    <t>Population* par commune de résidence en 2009, selon le lieu de résidence au recensement précédent (2004)</t>
  </si>
  <si>
    <t>Données 2009</t>
  </si>
  <si>
    <t>Mont-Dore</t>
  </si>
  <si>
    <t>Ile des Pins</t>
  </si>
  <si>
    <r>
      <t xml:space="preserve">Même commune </t>
    </r>
    <r>
      <rPr>
        <sz val="11"/>
        <color indexed="10"/>
        <rFont val="Calibri"/>
        <family val="2"/>
      </rPr>
      <t>(même logement ou non)</t>
    </r>
  </si>
  <si>
    <t>Extrême Nord</t>
  </si>
  <si>
    <t>Nord-Est océanien</t>
  </si>
  <si>
    <t>Nord-Est minier</t>
  </si>
  <si>
    <t>Sud-Ouest</t>
  </si>
  <si>
    <t>Sud-Est</t>
  </si>
  <si>
    <t>Province Iles Loyauté : Lifou, Maré, Ouvéa</t>
  </si>
  <si>
    <t>Extrême Nord : Bélep, Kaala-Gomen,Koumac, Ouégoa,Pouébo, Poum</t>
  </si>
  <si>
    <t>Nord-Ouest : Koné, Pouembout, Poya, Voh</t>
  </si>
  <si>
    <t>Nord-Est océanien : Hienghène, Poindimié, Ponérihouen, Touho</t>
  </si>
  <si>
    <t>Nord-Est minier : Canala, Houaïlou, Kouaoua</t>
  </si>
  <si>
    <t>Grand Nouméa : Dumbéa, Mont-Dore, Nouméa, Païta</t>
  </si>
  <si>
    <t>Sud-Ouest : Boulouparis, Bourail, Farino, La Foa, Moindou, Sarraméa</t>
  </si>
  <si>
    <t>Sud-Est : Ile des Pins, Thio, Yaté</t>
  </si>
  <si>
    <t>Iles Loyaute</t>
  </si>
  <si>
    <t>Nord Est</t>
  </si>
  <si>
    <t>Nord Ouest</t>
  </si>
  <si>
    <t>Résidence 1996</t>
  </si>
  <si>
    <t>Iles Loyauté</t>
  </si>
  <si>
    <t xml:space="preserve">Nord Est </t>
  </si>
  <si>
    <t>Résidence 2004</t>
  </si>
  <si>
    <t>Résidence 2009</t>
  </si>
  <si>
    <t>Arrivées internes</t>
  </si>
  <si>
    <t xml:space="preserve">Départs internes </t>
  </si>
  <si>
    <t>Solde interne</t>
  </si>
  <si>
    <t>Population* par région de résidence en 2009, qui résidait dans une autre région de Nouvelle-Calédonie en 2004</t>
  </si>
  <si>
    <t>Population* par région de résidence en 2004, qui résidait dans une autre région de Nouvelle-Calédonie en 1996</t>
  </si>
  <si>
    <t>Population* par région de résidence en 1996, qui résidait dans une autre région de Nouvelle-Calédonie en 1989</t>
  </si>
  <si>
    <t>Résidence en Nouvelle-Calédonie en 2004</t>
  </si>
  <si>
    <t>Résidence en Nouvelle-Calédonie en 1996</t>
  </si>
  <si>
    <t>Résidence en Nouvelle-Calédonie en 1989</t>
  </si>
  <si>
    <t xml:space="preserve">Solde migratoire interne par région 
de 2004 à 2009 </t>
  </si>
  <si>
    <t>Solde migratoire interne par région 
de 1996 à 2004</t>
  </si>
  <si>
    <t>Solde migratoire interne par région 
de 1989 à 1996</t>
  </si>
  <si>
    <t xml:space="preserve">Migrations internes par régions de Nouvelle-Calédonie et par période </t>
  </si>
  <si>
    <t>* personnes nées avant le recensement précédent</t>
  </si>
  <si>
    <t xml:space="preserve">Femmes </t>
  </si>
  <si>
    <t>Migrations internes par quartier du Grand Nouméa</t>
  </si>
  <si>
    <t>Population* par quartier et commune de résidence du Grand Nouméa au moment du recensement, qui résidait dans une autre commune de Nouvelle-Calédonie au recensement précédent</t>
  </si>
  <si>
    <t>Val Plaisance</t>
  </si>
  <si>
    <t>Anse-Vata</t>
  </si>
  <si>
    <t>Baie des Citrons</t>
  </si>
  <si>
    <t>N'Géa</t>
  </si>
  <si>
    <t xml:space="preserve">Motor pool </t>
  </si>
  <si>
    <t>Receiving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</si>
  <si>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</si>
  <si>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</si>
  <si>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</si>
  <si>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</si>
  <si>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</si>
  <si>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</si>
  <si>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</si>
  <si>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</si>
  <si>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</si>
  <si>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</si>
  <si>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</si>
  <si>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Vallée du génie</t>
  </si>
  <si>
    <t>Centre ville</t>
  </si>
  <si>
    <t>Vallée du tir</t>
  </si>
  <si>
    <t>Doniambo</t>
  </si>
  <si>
    <t>Nouville</t>
  </si>
  <si>
    <t>Montagne coupée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</si>
  <si>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</si>
  <si>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</si>
  <si>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</si>
  <si>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</si>
  <si>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</si>
  <si>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</si>
  <si>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</si>
  <si>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</si>
  <si>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</si>
  <si>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</si>
  <si>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</si>
  <si>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Tindu</t>
  </si>
  <si>
    <t>Numbo-Koumourou</t>
  </si>
  <si>
    <t>NOUMEA</t>
  </si>
  <si>
    <t>Cœur de Ville</t>
  </si>
  <si>
    <t>Koutio</t>
  </si>
  <si>
    <t>Auteuil</t>
  </si>
  <si>
    <t>Dumbéa sur mer</t>
  </si>
  <si>
    <t>Plaine Adam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</si>
  <si>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</si>
  <si>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</si>
  <si>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</si>
  <si>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</si>
  <si>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</si>
  <si>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</si>
  <si>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</si>
  <si>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</si>
  <si>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</si>
  <si>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</si>
  <si>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</si>
  <si>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</si>
  <si>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</si>
  <si>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</si>
  <si>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</si>
  <si>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</si>
  <si>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</si>
  <si>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</si>
  <si>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</si>
  <si>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</si>
  <si>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</si>
  <si>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</si>
  <si>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</si>
  <si>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</si>
  <si>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</si>
  <si>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</si>
  <si>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</si>
  <si>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</si>
  <si>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</si>
  <si>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Migrations internes par commune du Grand Nouméa et par âge</t>
  </si>
  <si>
    <t>MONT-DORE</t>
  </si>
  <si>
    <t>&gt; 9 ans</t>
  </si>
  <si>
    <t>evolution</t>
  </si>
  <si>
    <t>commune antérieure</t>
  </si>
  <si>
    <t>par commune</t>
  </si>
  <si>
    <t>par age</t>
  </si>
  <si>
    <t>GN quartiers</t>
  </si>
  <si>
    <t>GN gpe age</t>
  </si>
  <si>
    <t xml:space="preserve">Migrations internes entre deux recensements </t>
  </si>
  <si>
    <t>Population* par commune de résidence en 2014, selon le lieu de résidence au recensement précédent (2009)</t>
  </si>
  <si>
    <t>RESIDENCE EN 2014</t>
  </si>
  <si>
    <t>Données 2014</t>
  </si>
  <si>
    <t>Migrations internes entre communes</t>
  </si>
  <si>
    <t xml:space="preserve">Migrations internes entre communes </t>
  </si>
  <si>
    <t>Population* par région de résidence en 2014, qui résidait dans une autre région de Nouvelle-Calédonie en 2009</t>
  </si>
  <si>
    <t>Résidence en Nouvelle-Calédonie en 2009</t>
  </si>
  <si>
    <t>Résidence 2014</t>
  </si>
  <si>
    <t>Lifou, Maré, Ouvéa</t>
  </si>
  <si>
    <t xml:space="preserve">Belep, Canala, Hienghene, Houailou, Kouaoua, Ouegoa, Poindimié, Ponérihouen, Pouebo,  Touho, </t>
  </si>
  <si>
    <t xml:space="preserve">Kaala Gomen, Koumac, Koné, Pouembout, Poum, Poya, Voh, </t>
  </si>
  <si>
    <t>Boulouparis, Bourail, Farino, La Foa, Moindou,  Sarraméa, Thio, Yaté, Ile des Pins</t>
  </si>
  <si>
    <t>Dumbéa, Mont-Dore, Nouméa, Paita</t>
  </si>
  <si>
    <r>
      <t>Iles Loyauté</t>
    </r>
    <r>
      <rPr>
        <vertAlign val="superscript"/>
        <sz val="11"/>
        <rFont val="Calibri"/>
        <family val="2"/>
      </rPr>
      <t xml:space="preserve"> (a)</t>
    </r>
  </si>
  <si>
    <r>
      <t>Nord Est</t>
    </r>
    <r>
      <rPr>
        <vertAlign val="superscript"/>
        <sz val="11"/>
        <rFont val="Calibri"/>
        <family val="2"/>
      </rPr>
      <t xml:space="preserve"> (b)</t>
    </r>
  </si>
  <si>
    <t xml:space="preserve">(b) : Nord Est </t>
  </si>
  <si>
    <t>(a) : Iles Loyauté</t>
  </si>
  <si>
    <r>
      <t xml:space="preserve">Sud rural </t>
    </r>
    <r>
      <rPr>
        <vertAlign val="superscript"/>
        <sz val="11"/>
        <rFont val="Calibri"/>
        <family val="2"/>
      </rPr>
      <t>(d)</t>
    </r>
  </si>
  <si>
    <r>
      <t xml:space="preserve">Grand Nouméa </t>
    </r>
    <r>
      <rPr>
        <vertAlign val="superscript"/>
        <sz val="11"/>
        <rFont val="Calibri"/>
        <family val="2"/>
      </rPr>
      <t>(e)</t>
    </r>
  </si>
  <si>
    <t>(d) : Sud rural</t>
  </si>
  <si>
    <t>(e) :Grand Nouméa</t>
  </si>
  <si>
    <t>(c) : Nord Ouest</t>
  </si>
  <si>
    <r>
      <t xml:space="preserve">Nord Ouest </t>
    </r>
    <r>
      <rPr>
        <vertAlign val="superscript"/>
        <sz val="11"/>
        <rFont val="Calibri"/>
        <family val="2"/>
      </rPr>
      <t>(c)</t>
    </r>
  </si>
  <si>
    <t>Unités : nombre, %</t>
  </si>
  <si>
    <t>&lt; 9 ans (6 à 9 ans pour 2019</t>
  </si>
  <si>
    <t>Motor pool, Receiving</t>
  </si>
  <si>
    <t>Vallée du génie, Centre ville</t>
  </si>
  <si>
    <t>Vallée du tir, Doniambo, Montagne coupée</t>
  </si>
  <si>
    <t>Numbo-Koumourou, Tindu</t>
  </si>
  <si>
    <t>Population* par région de résidence en 2019, qui résidait dans une autre région de Nouvelle-Calédonie en 2014</t>
  </si>
  <si>
    <t>Résidence 2019</t>
  </si>
  <si>
    <t>Résidence en Nouvelle-Calédonie en 2014</t>
  </si>
  <si>
    <t>Population* par commune de résidence en 2019 selon le lieu de résidence au recensement précédent (2014)</t>
  </si>
  <si>
    <t>Données 2019</t>
  </si>
  <si>
    <t>Population* par commune de résidence du Grand Nouméa et groupe d'âge au moment du recensement de 2019, qui résidait dans une autre commune de Nouvelle-Calédonie au recensement précédent (en 2014)</t>
  </si>
  <si>
    <t>Population* par commune de résidence du Grand Nouméa et groupe d'âge au moment du recensement de 2014, qui résidait dans une autre commune de Nouvelle-Calédonie au recensement précédent (2009)</t>
  </si>
  <si>
    <t>Données mises à jour le : 05/05/2021</t>
  </si>
  <si>
    <t>Source : Insee - Isee - Recensements de la population 2009, 2014 et 2019</t>
  </si>
  <si>
    <t>Source : Insee - Isee - Recensements de la population 2004, 2009, 2014 et 2019</t>
  </si>
  <si>
    <t>Source : Insee - Isee - Recensements de la population 1996 à 2019</t>
  </si>
  <si>
    <t>Source : Insee-Isee - Recensement de la population Nouvelle-Calédonie 2014 et 2019</t>
  </si>
  <si>
    <t>Source : Insee-Isee - Recensement de la population Nouvelle-Calédonie 2004, 2009, 2014 et 2019</t>
  </si>
  <si>
    <t>RESIDENCE EN 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</si>
</sst>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"/>
    <numFmt numFmtId="169" formatCode="#,##0\ [$€];[Red]\-#,##0\ [$€]"/>
    <numFmt numFmtId="170" formatCode="0.0000000"/>
    <numFmt numFmtId="171" formatCode="0.00000000"/>
    <numFmt numFmtId="172" formatCode="0.000000000"/>
    <numFmt numFmtId="173" formatCode="0.0000000000"/>
    <numFmt numFmtId="174" formatCode="0.000000"/>
    <numFmt numFmtId="175" formatCode="0.00000"/>
    <numFmt numFmtId="176" formatCode="0.0000"/>
    <numFmt numFmtId="177" formatCode="0.000"/>
    <numFmt numFmtId="178" formatCode="###\ ###\ ###\ ###\ \ "/>
  </numFmts>
  <fonts count="9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1"/>
      <name val="Calibri"/>
      <family val="2"/>
    </font>
    <font>
      <sz val="12"/>
      <name val="Geneva"/>
      <family val="0"/>
    </font>
    <font>
      <sz val="11"/>
      <color indexed="14"/>
      <name val="Calibri"/>
      <family val="2"/>
    </font>
    <font>
      <sz val="10"/>
      <color indexed="8"/>
      <name val="Calibri"/>
      <family val="2"/>
    </font>
    <font>
      <sz val="11"/>
      <color indexed="5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sz val="11"/>
      <color indexed="21"/>
      <name val="Calibri"/>
      <family val="2"/>
    </font>
    <font>
      <i/>
      <sz val="10"/>
      <color indexed="2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21"/>
      <name val="Calibri"/>
      <family val="2"/>
    </font>
    <font>
      <sz val="13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3"/>
      <color indexed="10"/>
      <name val="Calibri"/>
      <family val="2"/>
    </font>
    <font>
      <b/>
      <sz val="9"/>
      <name val="Calibri"/>
      <family val="2"/>
    </font>
    <font>
      <i/>
      <sz val="11"/>
      <color indexed="29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13"/>
      <name val="Calibri"/>
      <family val="2"/>
    </font>
    <font>
      <b/>
      <i/>
      <sz val="12"/>
      <name val="Calibri"/>
      <family val="2"/>
    </font>
    <font>
      <b/>
      <sz val="13"/>
      <color indexed="23"/>
      <name val="Calibri"/>
      <family val="2"/>
    </font>
    <font>
      <b/>
      <i/>
      <sz val="13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i/>
      <sz val="11"/>
      <color theme="5" tint="0.39998000860214233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5"/>
      <color theme="1"/>
      <name val="Calibri"/>
      <family val="2"/>
    </font>
    <font>
      <b/>
      <sz val="13"/>
      <color theme="0" tint="-0.4999699890613556"/>
      <name val="Calibri"/>
      <family val="2"/>
    </font>
    <font>
      <b/>
      <i/>
      <sz val="13"/>
      <color theme="0" tint="-0.499969989061355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44" borderId="1" applyNumberFormat="0" applyAlignment="0" applyProtection="0"/>
    <xf numFmtId="0" fontId="12" fillId="45" borderId="2" applyNumberFormat="0" applyAlignment="0" applyProtection="0"/>
    <xf numFmtId="0" fontId="69" fillId="0" borderId="3" applyNumberFormat="0" applyFill="0" applyAlignment="0" applyProtection="0"/>
    <xf numFmtId="0" fontId="13" fillId="0" borderId="4" applyNumberFormat="0" applyFill="0" applyAlignment="0" applyProtection="0"/>
    <xf numFmtId="0" fontId="0" fillId="46" borderId="5" applyNumberFormat="0" applyFont="0" applyAlignment="0" applyProtection="0"/>
    <xf numFmtId="0" fontId="9" fillId="46" borderId="5" applyNumberFormat="0" applyFont="0" applyAlignment="0" applyProtection="0"/>
    <xf numFmtId="0" fontId="9" fillId="47" borderId="6" applyNumberFormat="0" applyFont="0" applyAlignment="0" applyProtection="0"/>
    <xf numFmtId="0" fontId="9" fillId="46" borderId="5" applyNumberFormat="0" applyFont="0" applyAlignment="0" applyProtection="0"/>
    <xf numFmtId="0" fontId="65" fillId="46" borderId="5" applyNumberFormat="0" applyFont="0" applyAlignment="0" applyProtection="0"/>
    <xf numFmtId="0" fontId="9" fillId="47" borderId="6" applyNumberFormat="0" applyFont="0" applyAlignment="0" applyProtection="0"/>
    <xf numFmtId="0" fontId="70" fillId="48" borderId="1" applyNumberFormat="0" applyAlignment="0" applyProtection="0"/>
    <xf numFmtId="0" fontId="14" fillId="13" borderId="2" applyNumberFormat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1" fillId="49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50" borderId="0" applyNumberFormat="0" applyBorder="0" applyAlignment="0" applyProtection="0"/>
    <xf numFmtId="0" fontId="15" fillId="51" borderId="0" applyNumberFormat="0" applyBorder="0" applyAlignment="0" applyProtection="0"/>
    <xf numFmtId="0" fontId="65" fillId="0" borderId="0">
      <alignment/>
      <protection/>
    </xf>
    <xf numFmtId="0" fontId="9" fillId="0" borderId="0">
      <alignment/>
      <protection/>
    </xf>
    <xf numFmtId="0" fontId="7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4" fillId="52" borderId="0" applyNumberFormat="0" applyBorder="0" applyAlignment="0" applyProtection="0"/>
    <xf numFmtId="0" fontId="22" fillId="7" borderId="0" applyNumberFormat="0" applyBorder="0" applyAlignment="0" applyProtection="0"/>
    <xf numFmtId="0" fontId="75" fillId="44" borderId="7" applyNumberFormat="0" applyAlignment="0" applyProtection="0"/>
    <xf numFmtId="0" fontId="16" fillId="45" borderId="8" applyNumberFormat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24" fillId="0" borderId="10" applyNumberFormat="0" applyFill="0" applyAlignment="0" applyProtection="0"/>
    <xf numFmtId="0" fontId="79" fillId="0" borderId="11" applyNumberFormat="0" applyFill="0" applyAlignment="0" applyProtection="0"/>
    <xf numFmtId="0" fontId="25" fillId="0" borderId="12" applyNumberFormat="0" applyFill="0" applyAlignment="0" applyProtection="0"/>
    <xf numFmtId="0" fontId="80" fillId="0" borderId="13" applyNumberFormat="0" applyFill="0" applyAlignment="0" applyProtection="0"/>
    <xf numFmtId="0" fontId="26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15" applyNumberFormat="0" applyFill="0" applyAlignment="0" applyProtection="0"/>
    <xf numFmtId="0" fontId="18" fillId="0" borderId="16" applyNumberFormat="0" applyFill="0" applyAlignment="0" applyProtection="0"/>
    <xf numFmtId="0" fontId="82" fillId="53" borderId="17" applyNumberFormat="0" applyAlignment="0" applyProtection="0"/>
    <xf numFmtId="0" fontId="19" fillId="54" borderId="18" applyNumberFormat="0" applyAlignment="0" applyProtection="0"/>
  </cellStyleXfs>
  <cellXfs count="226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2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3" fontId="37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8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8" fontId="37" fillId="0" borderId="19" xfId="0" applyNumberFormat="1" applyFont="1" applyBorder="1" applyAlignment="1">
      <alignment vertical="center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37" fillId="0" borderId="21" xfId="0" applyFont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168" fontId="4" fillId="0" borderId="19" xfId="0" applyNumberFormat="1" applyFont="1" applyBorder="1" applyAlignment="1">
      <alignment vertical="center"/>
    </xf>
    <xf numFmtId="168" fontId="37" fillId="0" borderId="19" xfId="0" applyNumberFormat="1" applyFont="1" applyFill="1" applyBorder="1" applyAlignment="1">
      <alignment vertical="center"/>
    </xf>
    <xf numFmtId="3" fontId="37" fillId="0" borderId="20" xfId="0" applyNumberFormat="1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3" fontId="37" fillId="0" borderId="2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left" vertical="center"/>
    </xf>
    <xf numFmtId="0" fontId="38" fillId="55" borderId="0" xfId="0" applyFont="1" applyFill="1" applyBorder="1" applyAlignment="1">
      <alignment/>
    </xf>
    <xf numFmtId="3" fontId="47" fillId="55" borderId="0" xfId="0" applyNumberFormat="1" applyFont="1" applyFill="1" applyBorder="1" applyAlignment="1">
      <alignment/>
    </xf>
    <xf numFmtId="3" fontId="44" fillId="55" borderId="0" xfId="0" applyNumberFormat="1" applyFont="1" applyFill="1" applyBorder="1" applyAlignment="1">
      <alignment/>
    </xf>
    <xf numFmtId="168" fontId="37" fillId="0" borderId="19" xfId="0" applyNumberFormat="1" applyFont="1" applyBorder="1" applyAlignment="1">
      <alignment/>
    </xf>
    <xf numFmtId="168" fontId="47" fillId="55" borderId="19" xfId="0" applyNumberFormat="1" applyFont="1" applyFill="1" applyBorder="1" applyAlignment="1">
      <alignment/>
    </xf>
    <xf numFmtId="3" fontId="84" fillId="2" borderId="22" xfId="0" applyNumberFormat="1" applyFont="1" applyFill="1" applyBorder="1" applyAlignment="1">
      <alignment/>
    </xf>
    <xf numFmtId="168" fontId="84" fillId="2" borderId="23" xfId="0" applyNumberFormat="1" applyFont="1" applyFill="1" applyBorder="1" applyAlignment="1">
      <alignment/>
    </xf>
    <xf numFmtId="0" fontId="37" fillId="0" borderId="19" xfId="0" applyFont="1" applyBorder="1" applyAlignment="1">
      <alignment/>
    </xf>
    <xf numFmtId="0" fontId="37" fillId="0" borderId="24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36" fillId="0" borderId="21" xfId="0" applyFont="1" applyBorder="1" applyAlignment="1">
      <alignment horizontal="center"/>
    </xf>
    <xf numFmtId="0" fontId="85" fillId="0" borderId="0" xfId="0" applyFont="1" applyAlignment="1">
      <alignment textRotation="66"/>
    </xf>
    <xf numFmtId="0" fontId="84" fillId="2" borderId="22" xfId="0" applyFont="1" applyFill="1" applyBorder="1" applyAlignment="1">
      <alignment vertical="center"/>
    </xf>
    <xf numFmtId="0" fontId="36" fillId="0" borderId="24" xfId="0" applyFont="1" applyBorder="1" applyAlignment="1">
      <alignment horizontal="center"/>
    </xf>
    <xf numFmtId="0" fontId="85" fillId="0" borderId="0" xfId="0" applyFont="1" applyFill="1" applyAlignment="1">
      <alignment vertical="center"/>
    </xf>
    <xf numFmtId="0" fontId="47" fillId="2" borderId="0" xfId="0" applyFont="1" applyFill="1" applyAlignment="1">
      <alignment horizontal="center" textRotation="66"/>
    </xf>
    <xf numFmtId="0" fontId="50" fillId="0" borderId="0" xfId="0" applyFont="1" applyAlignment="1">
      <alignment/>
    </xf>
    <xf numFmtId="3" fontId="86" fillId="0" borderId="0" xfId="96" applyNumberFormat="1" applyFont="1" applyBorder="1" applyAlignment="1">
      <alignment horizontal="right"/>
      <protection/>
    </xf>
    <xf numFmtId="3" fontId="37" fillId="0" borderId="0" xfId="96" applyNumberFormat="1" applyFont="1" applyBorder="1" applyAlignment="1">
      <alignment horizontal="right"/>
      <protection/>
    </xf>
    <xf numFmtId="3" fontId="52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37" fillId="0" borderId="0" xfId="96" applyNumberFormat="1" applyFont="1" applyAlignment="1">
      <alignment horizontal="right"/>
      <protection/>
    </xf>
    <xf numFmtId="3" fontId="84" fillId="2" borderId="22" xfId="96" applyNumberFormat="1" applyFont="1" applyFill="1" applyBorder="1" applyAlignment="1">
      <alignment horizontal="right"/>
      <protection/>
    </xf>
    <xf numFmtId="0" fontId="87" fillId="0" borderId="0" xfId="0" applyFont="1" applyAlignment="1">
      <alignment/>
    </xf>
    <xf numFmtId="3" fontId="52" fillId="0" borderId="0" xfId="96" applyNumberFormat="1" applyFont="1" applyBorder="1" applyAlignment="1">
      <alignment horizontal="right"/>
      <protection/>
    </xf>
    <xf numFmtId="0" fontId="52" fillId="55" borderId="0" xfId="0" applyFont="1" applyFill="1" applyBorder="1" applyAlignment="1">
      <alignment vertical="center" wrapText="1"/>
    </xf>
    <xf numFmtId="3" fontId="52" fillId="55" borderId="0" xfId="96" applyNumberFormat="1" applyFont="1" applyFill="1" applyBorder="1" applyAlignment="1">
      <alignment horizontal="right"/>
      <protection/>
    </xf>
    <xf numFmtId="0" fontId="43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50" fillId="0" borderId="0" xfId="0" applyFont="1" applyAlignment="1">
      <alignment/>
    </xf>
    <xf numFmtId="3" fontId="36" fillId="0" borderId="0" xfId="0" applyNumberFormat="1" applyFont="1" applyAlignment="1">
      <alignment horizontal="center"/>
    </xf>
    <xf numFmtId="1" fontId="38" fillId="2" borderId="0" xfId="96" applyNumberFormat="1" applyFont="1" applyFill="1" applyBorder="1" applyAlignment="1">
      <alignment horizontal="center" vertical="center" wrapText="1"/>
      <protection/>
    </xf>
    <xf numFmtId="3" fontId="47" fillId="0" borderId="22" xfId="96" applyNumberFormat="1" applyFont="1" applyBorder="1">
      <alignment/>
      <protection/>
    </xf>
    <xf numFmtId="3" fontId="47" fillId="0" borderId="22" xfId="0" applyNumberFormat="1" applyFont="1" applyBorder="1" applyAlignment="1">
      <alignment/>
    </xf>
    <xf numFmtId="1" fontId="38" fillId="2" borderId="20" xfId="96" applyNumberFormat="1" applyFont="1" applyFill="1" applyBorder="1" applyAlignment="1">
      <alignment horizontal="center" vertical="center" wrapText="1"/>
      <protection/>
    </xf>
    <xf numFmtId="0" fontId="47" fillId="2" borderId="19" xfId="0" applyFont="1" applyFill="1" applyBorder="1" applyAlignment="1">
      <alignment horizontal="center" vertical="center"/>
    </xf>
    <xf numFmtId="3" fontId="37" fillId="0" borderId="20" xfId="96" applyNumberFormat="1" applyFont="1" applyBorder="1" applyAlignment="1">
      <alignment horizontal="right"/>
      <protection/>
    </xf>
    <xf numFmtId="3" fontId="52" fillId="0" borderId="19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47" fillId="0" borderId="25" xfId="96" applyNumberFormat="1" applyFont="1" applyBorder="1">
      <alignment/>
      <protection/>
    </xf>
    <xf numFmtId="3" fontId="47" fillId="0" borderId="23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0" fontId="37" fillId="0" borderId="20" xfId="0" applyFont="1" applyBorder="1" applyAlignment="1">
      <alignment/>
    </xf>
    <xf numFmtId="3" fontId="47" fillId="0" borderId="25" xfId="0" applyNumberFormat="1" applyFont="1" applyBorder="1" applyAlignment="1">
      <alignment/>
    </xf>
    <xf numFmtId="0" fontId="37" fillId="0" borderId="26" xfId="96" applyFont="1" applyBorder="1">
      <alignment/>
      <protection/>
    </xf>
    <xf numFmtId="1" fontId="37" fillId="0" borderId="26" xfId="96" applyNumberFormat="1" applyFont="1" applyBorder="1">
      <alignment/>
      <protection/>
    </xf>
    <xf numFmtId="1" fontId="47" fillId="0" borderId="27" xfId="96" applyNumberFormat="1" applyFont="1" applyBorder="1">
      <alignment/>
      <protection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8" fillId="55" borderId="19" xfId="0" applyFont="1" applyFill="1" applyBorder="1" applyAlignment="1">
      <alignment/>
    </xf>
    <xf numFmtId="168" fontId="38" fillId="55" borderId="19" xfId="0" applyNumberFormat="1" applyFont="1" applyFill="1" applyBorder="1" applyAlignment="1">
      <alignment/>
    </xf>
    <xf numFmtId="0" fontId="38" fillId="2" borderId="0" xfId="0" applyFont="1" applyFill="1" applyBorder="1" applyAlignment="1">
      <alignment vertical="center"/>
    </xf>
    <xf numFmtId="0" fontId="38" fillId="2" borderId="19" xfId="0" applyFont="1" applyFill="1" applyBorder="1" applyAlignment="1">
      <alignment vertical="center"/>
    </xf>
    <xf numFmtId="3" fontId="5" fillId="55" borderId="20" xfId="0" applyNumberFormat="1" applyFont="1" applyFill="1" applyBorder="1" applyAlignment="1">
      <alignment horizontal="right" vertical="center"/>
    </xf>
    <xf numFmtId="3" fontId="5" fillId="55" borderId="0" xfId="0" applyNumberFormat="1" applyFont="1" applyFill="1" applyBorder="1" applyAlignment="1">
      <alignment horizontal="right" vertical="center"/>
    </xf>
    <xf numFmtId="168" fontId="4" fillId="55" borderId="19" xfId="0" applyNumberFormat="1" applyFont="1" applyFill="1" applyBorder="1" applyAlignment="1">
      <alignment vertical="center"/>
    </xf>
    <xf numFmtId="3" fontId="52" fillId="55" borderId="20" xfId="0" applyNumberFormat="1" applyFont="1" applyFill="1" applyBorder="1" applyAlignment="1">
      <alignment vertical="center"/>
    </xf>
    <xf numFmtId="3" fontId="52" fillId="55" borderId="0" xfId="0" applyNumberFormat="1" applyFont="1" applyFill="1" applyBorder="1" applyAlignment="1">
      <alignment vertical="center"/>
    </xf>
    <xf numFmtId="168" fontId="37" fillId="55" borderId="19" xfId="0" applyNumberFormat="1" applyFont="1" applyFill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52" fillId="55" borderId="26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vertical="center"/>
    </xf>
    <xf numFmtId="0" fontId="84" fillId="2" borderId="27" xfId="0" applyFont="1" applyFill="1" applyBorder="1" applyAlignment="1">
      <alignment vertical="center"/>
    </xf>
    <xf numFmtId="3" fontId="84" fillId="2" borderId="25" xfId="0" applyNumberFormat="1" applyFont="1" applyFill="1" applyBorder="1" applyAlignment="1">
      <alignment horizontal="right" vertical="center"/>
    </xf>
    <xf numFmtId="3" fontId="84" fillId="2" borderId="22" xfId="0" applyNumberFormat="1" applyFont="1" applyFill="1" applyBorder="1" applyAlignment="1">
      <alignment horizontal="right" vertical="center"/>
    </xf>
    <xf numFmtId="168" fontId="84" fillId="2" borderId="23" xfId="0" applyNumberFormat="1" applyFont="1" applyFill="1" applyBorder="1" applyAlignment="1">
      <alignment vertical="center"/>
    </xf>
    <xf numFmtId="3" fontId="84" fillId="2" borderId="25" xfId="0" applyNumberFormat="1" applyFont="1" applyFill="1" applyBorder="1" applyAlignment="1">
      <alignment vertical="center"/>
    </xf>
    <xf numFmtId="3" fontId="84" fillId="2" borderId="22" xfId="0" applyNumberFormat="1" applyFont="1" applyFill="1" applyBorder="1" applyAlignment="1">
      <alignment vertical="center"/>
    </xf>
    <xf numFmtId="0" fontId="47" fillId="55" borderId="20" xfId="0" applyFont="1" applyFill="1" applyBorder="1" applyAlignment="1">
      <alignment horizontal="left"/>
    </xf>
    <xf numFmtId="0" fontId="37" fillId="0" borderId="26" xfId="0" applyFont="1" applyBorder="1" applyAlignment="1">
      <alignment/>
    </xf>
    <xf numFmtId="0" fontId="47" fillId="55" borderId="26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84" fillId="2" borderId="20" xfId="0" applyFont="1" applyFill="1" applyBorder="1" applyAlignment="1">
      <alignment horizontal="left" vertical="center"/>
    </xf>
    <xf numFmtId="0" fontId="84" fillId="2" borderId="27" xfId="0" applyFont="1" applyFill="1" applyBorder="1" applyAlignment="1">
      <alignment/>
    </xf>
    <xf numFmtId="0" fontId="37" fillId="0" borderId="28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93" applyFont="1" applyBorder="1" applyAlignment="1">
      <alignment vertical="center" wrapText="1"/>
      <protection/>
    </xf>
    <xf numFmtId="0" fontId="52" fillId="55" borderId="0" xfId="93" applyFont="1" applyFill="1" applyBorder="1" applyAlignment="1">
      <alignment vertical="center" wrapText="1"/>
      <protection/>
    </xf>
    <xf numFmtId="0" fontId="37" fillId="0" borderId="20" xfId="93" applyFont="1" applyBorder="1" applyAlignment="1">
      <alignment vertical="center" wrapText="1"/>
      <protection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168" fontId="52" fillId="55" borderId="0" xfId="93" applyNumberFormat="1" applyFont="1" applyFill="1" applyBorder="1" applyAlignment="1">
      <alignment vertical="center" wrapText="1"/>
      <protection/>
    </xf>
    <xf numFmtId="3" fontId="52" fillId="55" borderId="0" xfId="93" applyNumberFormat="1" applyFont="1" applyFill="1" applyBorder="1" applyAlignment="1">
      <alignment vertical="center" wrapText="1"/>
      <protection/>
    </xf>
    <xf numFmtId="0" fontId="84" fillId="2" borderId="22" xfId="97" applyFont="1" applyFill="1" applyBorder="1" applyAlignment="1">
      <alignment vertical="center" wrapText="1"/>
      <protection/>
    </xf>
    <xf numFmtId="3" fontId="84" fillId="2" borderId="22" xfId="97" applyNumberFormat="1" applyFont="1" applyFill="1" applyBorder="1" applyAlignment="1">
      <alignment vertical="center" wrapText="1"/>
      <protection/>
    </xf>
    <xf numFmtId="168" fontId="84" fillId="2" borderId="22" xfId="97" applyNumberFormat="1" applyFont="1" applyFill="1" applyBorder="1" applyAlignment="1">
      <alignment vertical="center" wrapText="1"/>
      <protection/>
    </xf>
    <xf numFmtId="0" fontId="47" fillId="55" borderId="0" xfId="93" applyFont="1" applyFill="1" applyBorder="1" applyAlignment="1">
      <alignment horizontal="left" vertical="center"/>
      <protection/>
    </xf>
    <xf numFmtId="0" fontId="37" fillId="0" borderId="22" xfId="0" applyFont="1" applyBorder="1" applyAlignment="1">
      <alignment/>
    </xf>
    <xf numFmtId="3" fontId="47" fillId="55" borderId="0" xfId="93" applyNumberFormat="1" applyFont="1" applyFill="1" applyBorder="1" applyAlignment="1">
      <alignment horizontal="left" vertical="center"/>
      <protection/>
    </xf>
    <xf numFmtId="3" fontId="0" fillId="0" borderId="0" xfId="0" applyNumberFormat="1" applyAlignment="1">
      <alignment/>
    </xf>
    <xf numFmtId="168" fontId="47" fillId="55" borderId="0" xfId="93" applyNumberFormat="1" applyFont="1" applyFill="1" applyBorder="1" applyAlignment="1">
      <alignment horizontal="right" vertical="center"/>
      <protection/>
    </xf>
    <xf numFmtId="168" fontId="0" fillId="0" borderId="0" xfId="0" applyNumberFormat="1" applyAlignment="1">
      <alignment horizontal="right"/>
    </xf>
    <xf numFmtId="168" fontId="0" fillId="0" borderId="22" xfId="0" applyNumberFormat="1" applyBorder="1" applyAlignment="1">
      <alignment horizontal="right"/>
    </xf>
    <xf numFmtId="0" fontId="87" fillId="2" borderId="0" xfId="93" applyFont="1" applyFill="1" applyBorder="1" applyAlignment="1">
      <alignment horizontal="center" vertical="center"/>
      <protection/>
    </xf>
    <xf numFmtId="0" fontId="87" fillId="0" borderId="0" xfId="93" applyFont="1" applyFill="1" applyBorder="1" applyAlignment="1">
      <alignment horizontal="center" vertical="center"/>
      <protection/>
    </xf>
    <xf numFmtId="0" fontId="87" fillId="0" borderId="0" xfId="9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7" fillId="2" borderId="19" xfId="93" applyFont="1" applyFill="1" applyBorder="1" applyAlignment="1">
      <alignment horizontal="center" vertical="center" wrapText="1"/>
      <protection/>
    </xf>
    <xf numFmtId="0" fontId="87" fillId="2" borderId="20" xfId="93" applyFont="1" applyFill="1" applyBorder="1" applyAlignment="1">
      <alignment horizontal="center" vertical="center"/>
      <protection/>
    </xf>
    <xf numFmtId="168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88" fillId="2" borderId="0" xfId="93" applyNumberFormat="1" applyFont="1" applyFill="1" applyBorder="1">
      <alignment/>
      <protection/>
    </xf>
    <xf numFmtId="0" fontId="88" fillId="2" borderId="19" xfId="93" applyFont="1" applyFill="1" applyBorder="1">
      <alignment/>
      <protection/>
    </xf>
    <xf numFmtId="168" fontId="88" fillId="2" borderId="19" xfId="93" applyNumberFormat="1" applyFont="1" applyFill="1" applyBorder="1">
      <alignment/>
      <protection/>
    </xf>
    <xf numFmtId="0" fontId="55" fillId="0" borderId="0" xfId="82" applyFont="1" applyAlignment="1" applyProtection="1">
      <alignment vertical="center"/>
      <protection/>
    </xf>
    <xf numFmtId="0" fontId="56" fillId="0" borderId="0" xfId="82" applyFont="1" applyAlignment="1" applyProtection="1">
      <alignment/>
      <protection/>
    </xf>
    <xf numFmtId="0" fontId="56" fillId="0" borderId="0" xfId="82" applyFont="1" applyAlignment="1" applyProtection="1">
      <alignment vertical="center"/>
      <protection/>
    </xf>
    <xf numFmtId="0" fontId="0" fillId="0" borderId="21" xfId="0" applyBorder="1" applyAlignment="1">
      <alignment/>
    </xf>
    <xf numFmtId="0" fontId="89" fillId="0" borderId="28" xfId="90" applyFont="1" applyBorder="1">
      <alignment/>
      <protection/>
    </xf>
    <xf numFmtId="0" fontId="83" fillId="0" borderId="0" xfId="90" applyFont="1">
      <alignment/>
      <protection/>
    </xf>
    <xf numFmtId="1" fontId="47" fillId="0" borderId="0" xfId="96" applyNumberFormat="1" applyFont="1" applyBorder="1">
      <alignment/>
      <protection/>
    </xf>
    <xf numFmtId="3" fontId="47" fillId="0" borderId="0" xfId="96" applyNumberFormat="1" applyFont="1" applyBorder="1">
      <alignment/>
      <protection/>
    </xf>
    <xf numFmtId="3" fontId="47" fillId="0" borderId="0" xfId="0" applyNumberFormat="1" applyFont="1" applyBorder="1" applyAlignment="1">
      <alignment/>
    </xf>
    <xf numFmtId="3" fontId="37" fillId="0" borderId="0" xfId="96" applyNumberFormat="1" applyFont="1" applyFill="1" applyBorder="1" applyAlignment="1">
      <alignment horizontal="right"/>
      <protection/>
    </xf>
    <xf numFmtId="3" fontId="37" fillId="0" borderId="20" xfId="96" applyNumberFormat="1" applyFont="1" applyFill="1" applyBorder="1" applyAlignment="1">
      <alignment horizontal="right"/>
      <protection/>
    </xf>
    <xf numFmtId="3" fontId="47" fillId="0" borderId="25" xfId="96" applyNumberFormat="1" applyFont="1" applyFill="1" applyBorder="1">
      <alignment/>
      <protection/>
    </xf>
    <xf numFmtId="3" fontId="47" fillId="0" borderId="22" xfId="96" applyNumberFormat="1" applyFont="1" applyFill="1" applyBorder="1">
      <alignment/>
      <protection/>
    </xf>
    <xf numFmtId="3" fontId="52" fillId="0" borderId="0" xfId="0" applyNumberFormat="1" applyFont="1" applyFill="1" applyBorder="1" applyAlignment="1">
      <alignment/>
    </xf>
    <xf numFmtId="3" fontId="47" fillId="0" borderId="0" xfId="96" applyNumberFormat="1" applyFont="1" applyFill="1" applyBorder="1">
      <alignment/>
      <protection/>
    </xf>
    <xf numFmtId="3" fontId="47" fillId="0" borderId="0" xfId="0" applyNumberFormat="1" applyFont="1" applyFill="1" applyBorder="1" applyAlignment="1">
      <alignment/>
    </xf>
    <xf numFmtId="3" fontId="37" fillId="0" borderId="0" xfId="96" applyNumberFormat="1" applyFont="1" applyFill="1" applyBorder="1" applyAlignment="1">
      <alignment horizontal="left"/>
      <protection/>
    </xf>
    <xf numFmtId="0" fontId="37" fillId="0" borderId="0" xfId="96" applyFont="1" applyBorder="1">
      <alignment/>
      <protection/>
    </xf>
    <xf numFmtId="3" fontId="52" fillId="0" borderId="19" xfId="0" applyNumberFormat="1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47" fillId="0" borderId="23" xfId="0" applyNumberFormat="1" applyFont="1" applyFill="1" applyBorder="1" applyAlignment="1">
      <alignment/>
    </xf>
    <xf numFmtId="3" fontId="47" fillId="0" borderId="25" xfId="0" applyNumberFormat="1" applyFont="1" applyFill="1" applyBorder="1" applyAlignment="1">
      <alignment/>
    </xf>
    <xf numFmtId="3" fontId="47" fillId="0" borderId="22" xfId="0" applyNumberFormat="1" applyFont="1" applyFill="1" applyBorder="1" applyAlignment="1">
      <alignment/>
    </xf>
    <xf numFmtId="0" fontId="58" fillId="0" borderId="20" xfId="96" applyFont="1" applyBorder="1">
      <alignment/>
      <protection/>
    </xf>
    <xf numFmtId="0" fontId="58" fillId="0" borderId="0" xfId="96" applyFont="1" applyBorder="1">
      <alignment/>
      <protection/>
    </xf>
    <xf numFmtId="3" fontId="59" fillId="0" borderId="0" xfId="96" applyNumberFormat="1" applyFont="1" applyBorder="1">
      <alignment/>
      <protection/>
    </xf>
    <xf numFmtId="3" fontId="47" fillId="0" borderId="29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28" xfId="0" applyFont="1" applyBorder="1" applyAlignment="1">
      <alignment vertical="center"/>
    </xf>
    <xf numFmtId="0" fontId="28" fillId="0" borderId="0" xfId="0" applyFont="1" applyAlignment="1">
      <alignment/>
    </xf>
    <xf numFmtId="0" fontId="61" fillId="0" borderId="28" xfId="0" applyFont="1" applyBorder="1" applyAlignment="1">
      <alignment/>
    </xf>
    <xf numFmtId="0" fontId="62" fillId="0" borderId="0" xfId="0" applyFont="1" applyBorder="1" applyAlignment="1">
      <alignment horizontal="left" vertical="center"/>
    </xf>
    <xf numFmtId="0" fontId="37" fillId="0" borderId="26" xfId="0" applyFont="1" applyBorder="1" applyAlignment="1">
      <alignment wrapText="1"/>
    </xf>
    <xf numFmtId="3" fontId="47" fillId="55" borderId="20" xfId="0" applyNumberFormat="1" applyFont="1" applyFill="1" applyBorder="1" applyAlignment="1">
      <alignment/>
    </xf>
    <xf numFmtId="0" fontId="52" fillId="55" borderId="19" xfId="0" applyFont="1" applyFill="1" applyBorder="1" applyAlignment="1">
      <alignment vertical="center" wrapText="1"/>
    </xf>
    <xf numFmtId="0" fontId="52" fillId="55" borderId="19" xfId="97" applyFont="1" applyFill="1" applyBorder="1" applyAlignment="1">
      <alignment vertical="center"/>
      <protection/>
    </xf>
    <xf numFmtId="0" fontId="84" fillId="2" borderId="23" xfId="0" applyFont="1" applyFill="1" applyBorder="1" applyAlignment="1">
      <alignment vertical="center" wrapText="1"/>
    </xf>
    <xf numFmtId="3" fontId="52" fillId="55" borderId="0" xfId="0" applyNumberFormat="1" applyFont="1" applyFill="1" applyBorder="1" applyAlignment="1">
      <alignment/>
    </xf>
    <xf numFmtId="168" fontId="37" fillId="0" borderId="0" xfId="0" applyNumberFormat="1" applyFont="1" applyBorder="1" applyAlignment="1">
      <alignment/>
    </xf>
    <xf numFmtId="168" fontId="52" fillId="55" borderId="0" xfId="0" applyNumberFormat="1" applyFont="1" applyFill="1" applyBorder="1" applyAlignment="1">
      <alignment/>
    </xf>
    <xf numFmtId="168" fontId="84" fillId="2" borderId="22" xfId="0" applyNumberFormat="1" applyFont="1" applyFill="1" applyBorder="1" applyAlignment="1">
      <alignment/>
    </xf>
    <xf numFmtId="0" fontId="37" fillId="0" borderId="0" xfId="0" applyNumberFormat="1" applyFont="1" applyAlignment="1">
      <alignment/>
    </xf>
    <xf numFmtId="0" fontId="62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" fontId="85" fillId="2" borderId="30" xfId="96" applyNumberFormat="1" applyFont="1" applyFill="1" applyBorder="1" applyAlignment="1">
      <alignment horizontal="left" vertical="center" wrapText="1"/>
      <protection/>
    </xf>
    <xf numFmtId="1" fontId="85" fillId="2" borderId="26" xfId="96" applyNumberFormat="1" applyFont="1" applyFill="1" applyBorder="1" applyAlignment="1">
      <alignment horizontal="left" vertical="center" wrapText="1"/>
      <protection/>
    </xf>
    <xf numFmtId="1" fontId="85" fillId="2" borderId="31" xfId="96" applyNumberFormat="1" applyFont="1" applyFill="1" applyBorder="1" applyAlignment="1">
      <alignment horizontal="center" vertical="center"/>
      <protection/>
    </xf>
    <xf numFmtId="1" fontId="85" fillId="2" borderId="29" xfId="96" applyNumberFormat="1" applyFont="1" applyFill="1" applyBorder="1" applyAlignment="1">
      <alignment horizontal="center" vertical="center"/>
      <protection/>
    </xf>
    <xf numFmtId="1" fontId="85" fillId="2" borderId="32" xfId="96" applyNumberFormat="1" applyFont="1" applyFill="1" applyBorder="1" applyAlignment="1">
      <alignment horizontal="center" vertical="center"/>
      <protection/>
    </xf>
    <xf numFmtId="0" fontId="85" fillId="2" borderId="31" xfId="0" applyFont="1" applyFill="1" applyBorder="1" applyAlignment="1">
      <alignment horizontal="center" wrapText="1"/>
    </xf>
    <xf numFmtId="0" fontId="85" fillId="2" borderId="29" xfId="0" applyFont="1" applyFill="1" applyBorder="1" applyAlignment="1">
      <alignment horizontal="center" wrapText="1"/>
    </xf>
    <xf numFmtId="0" fontId="85" fillId="2" borderId="32" xfId="0" applyFont="1" applyFill="1" applyBorder="1" applyAlignment="1">
      <alignment horizontal="center" wrapText="1"/>
    </xf>
    <xf numFmtId="0" fontId="90" fillId="55" borderId="0" xfId="0" applyFont="1" applyFill="1" applyAlignment="1">
      <alignment horizontal="center" vertical="center" textRotation="90"/>
    </xf>
    <xf numFmtId="0" fontId="91" fillId="55" borderId="0" xfId="0" applyFont="1" applyFill="1" applyBorder="1" applyAlignment="1">
      <alignment horizontal="center"/>
    </xf>
    <xf numFmtId="0" fontId="85" fillId="2" borderId="0" xfId="0" applyFont="1" applyFill="1" applyAlignment="1">
      <alignment horizontal="center" vertical="center"/>
    </xf>
    <xf numFmtId="0" fontId="85" fillId="2" borderId="0" xfId="0" applyFont="1" applyFill="1" applyBorder="1" applyAlignment="1">
      <alignment horizontal="center"/>
    </xf>
    <xf numFmtId="0" fontId="85" fillId="2" borderId="0" xfId="0" applyFont="1" applyFill="1" applyAlignment="1">
      <alignment horizontal="center" vertical="top" wrapText="1"/>
    </xf>
    <xf numFmtId="0" fontId="85" fillId="2" borderId="31" xfId="0" applyFont="1" applyFill="1" applyBorder="1" applyAlignment="1">
      <alignment horizontal="center" vertical="center"/>
    </xf>
    <xf numFmtId="0" fontId="85" fillId="2" borderId="29" xfId="0" applyFont="1" applyFill="1" applyBorder="1" applyAlignment="1">
      <alignment horizontal="center" vertical="center"/>
    </xf>
    <xf numFmtId="0" fontId="85" fillId="2" borderId="32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/>
    </xf>
    <xf numFmtId="3" fontId="37" fillId="0" borderId="20" xfId="0" applyNumberFormat="1" applyFont="1" applyBorder="1" applyAlignment="1">
      <alignment horizontal="right" vertical="center"/>
    </xf>
    <xf numFmtId="168" fontId="37" fillId="0" borderId="19" xfId="0" applyNumberFormat="1" applyFont="1" applyBorder="1" applyAlignment="1">
      <alignment horizontal="right" vertical="center"/>
    </xf>
    <xf numFmtId="3" fontId="37" fillId="0" borderId="33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3" fontId="37" fillId="0" borderId="20" xfId="0" applyNumberFormat="1" applyFont="1" applyFill="1" applyBorder="1" applyAlignment="1">
      <alignment horizontal="right" vertical="center"/>
    </xf>
    <xf numFmtId="168" fontId="37" fillId="0" borderId="34" xfId="0" applyNumberFormat="1" applyFont="1" applyBorder="1" applyAlignment="1">
      <alignment horizontal="right" vertical="center"/>
    </xf>
    <xf numFmtId="3" fontId="37" fillId="0" borderId="35" xfId="0" applyNumberFormat="1" applyFont="1" applyBorder="1" applyAlignment="1">
      <alignment horizontal="right" vertical="center"/>
    </xf>
    <xf numFmtId="0" fontId="85" fillId="2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84" fillId="2" borderId="0" xfId="0" applyFont="1" applyFill="1" applyBorder="1" applyAlignment="1">
      <alignment horizontal="center" vertical="center"/>
    </xf>
    <xf numFmtId="0" fontId="84" fillId="2" borderId="20" xfId="0" applyFont="1" applyFill="1" applyBorder="1" applyAlignment="1">
      <alignment horizontal="center" vertical="center"/>
    </xf>
    <xf numFmtId="0" fontId="84" fillId="2" borderId="19" xfId="0" applyFont="1" applyFill="1" applyBorder="1" applyAlignment="1">
      <alignment horizontal="center" vertical="center"/>
    </xf>
  </cellXfs>
  <cellStyles count="10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2 2" xfId="71"/>
    <cellStyle name="Commentaire 2 2 2" xfId="72"/>
    <cellStyle name="Commentaire 3" xfId="73"/>
    <cellStyle name="Commentaire 3 2" xfId="74"/>
    <cellStyle name="Entrée" xfId="75"/>
    <cellStyle name="Entrée 2" xfId="76"/>
    <cellStyle name="Euro" xfId="77"/>
    <cellStyle name="Euro 2" xfId="78"/>
    <cellStyle name="Euro 2 2" xfId="79"/>
    <cellStyle name="Insatisfaisant" xfId="80"/>
    <cellStyle name="Insatisfaisant 2" xfId="81"/>
    <cellStyle name="Hyperlink" xfId="82"/>
    <cellStyle name="Followed Hyperlink" xfId="83"/>
    <cellStyle name="Comma" xfId="84"/>
    <cellStyle name="Comma [0]" xfId="85"/>
    <cellStyle name="Currency" xfId="86"/>
    <cellStyle name="Currency [0]" xfId="87"/>
    <cellStyle name="Neutre" xfId="88"/>
    <cellStyle name="Neutre 2" xfId="89"/>
    <cellStyle name="Normal 2" xfId="90"/>
    <cellStyle name="Normal 2 2" xfId="91"/>
    <cellStyle name="Normal 3" xfId="92"/>
    <cellStyle name="Normal 3 2" xfId="93"/>
    <cellStyle name="Normal 3 3" xfId="94"/>
    <cellStyle name="Normal 3 4" xfId="95"/>
    <cellStyle name="Normal 4" xfId="96"/>
    <cellStyle name="Normal_rp96pop" xfId="97"/>
    <cellStyle name="Percent" xfId="98"/>
    <cellStyle name="Pourcentage 2" xfId="99"/>
    <cellStyle name="Pourcentage 2 2" xfId="100"/>
    <cellStyle name="Satisfaisant" xfId="101"/>
    <cellStyle name="Satisfaisant 2" xfId="102"/>
    <cellStyle name="Sortie" xfId="103"/>
    <cellStyle name="Sortie 2" xfId="104"/>
    <cellStyle name="Texte explicatif" xfId="105"/>
    <cellStyle name="Texte explicatif 2" xfId="106"/>
    <cellStyle name="Titre" xfId="107"/>
    <cellStyle name="Titre 2" xfId="108"/>
    <cellStyle name="Titre 1" xfId="109"/>
    <cellStyle name="Titre 1 2" xfId="110"/>
    <cellStyle name="Titre 2" xfId="111"/>
    <cellStyle name="Titre 2 2" xfId="112"/>
    <cellStyle name="Titre 3" xfId="113"/>
    <cellStyle name="Titre 3 2" xfId="114"/>
    <cellStyle name="Titre 4" xfId="115"/>
    <cellStyle name="Titre 4 2" xfId="116"/>
    <cellStyle name="Total" xfId="117"/>
    <cellStyle name="Total 2" xfId="118"/>
    <cellStyle name="Vérification" xfId="119"/>
    <cellStyle name="Vérification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ERONI~1.UJI\LOCALS~1\Temp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B20" sqref="B20"/>
    </sheetView>
  </sheetViews>
  <sheetFormatPr defaultColWidth="11.00390625" defaultRowHeight="12"/>
  <cols>
    <col min="1" max="1" width="22.00390625" style="0" customWidth="1"/>
    <col min="2" max="2" width="65.375" style="0" customWidth="1"/>
  </cols>
  <sheetData>
    <row r="2" spans="1:2" ht="19.5">
      <c r="A2" s="150" t="s">
        <v>200</v>
      </c>
      <c r="B2" s="149"/>
    </row>
    <row r="3" ht="18.75" customHeight="1"/>
    <row r="4" ht="18.75" customHeight="1">
      <c r="A4" s="151" t="s">
        <v>240</v>
      </c>
    </row>
    <row r="5" spans="1:2" ht="18.75" customHeight="1">
      <c r="A5" s="176" t="s">
        <v>237</v>
      </c>
      <c r="B5" s="2"/>
    </row>
    <row r="6" spans="1:2" ht="18.75" customHeight="1">
      <c r="A6" s="176"/>
      <c r="B6" s="2"/>
    </row>
    <row r="7" spans="1:2" ht="18.75" customHeight="1">
      <c r="A7" s="147" t="s">
        <v>194</v>
      </c>
      <c r="B7" s="148" t="s">
        <v>115</v>
      </c>
    </row>
    <row r="8" spans="1:2" ht="18.75" customHeight="1">
      <c r="A8" s="2"/>
      <c r="B8" s="146"/>
    </row>
    <row r="9" spans="1:9" ht="18.75" customHeight="1">
      <c r="A9" s="147" t="s">
        <v>195</v>
      </c>
      <c r="B9" s="148" t="s">
        <v>205</v>
      </c>
      <c r="D9" s="115"/>
      <c r="E9" s="115"/>
      <c r="F9" s="115"/>
      <c r="G9" s="115"/>
      <c r="H9" s="115"/>
      <c r="I9" s="115"/>
    </row>
    <row r="10" spans="1:2" ht="18.75" customHeight="1">
      <c r="A10" s="2"/>
      <c r="B10" s="146"/>
    </row>
    <row r="11" spans="1:9" ht="18.75" customHeight="1">
      <c r="A11" s="147" t="s">
        <v>196</v>
      </c>
      <c r="B11" s="148" t="s">
        <v>69</v>
      </c>
      <c r="C11" s="115"/>
      <c r="D11" s="115"/>
      <c r="E11" s="115"/>
      <c r="F11" s="115"/>
      <c r="G11" s="115"/>
      <c r="H11" s="115"/>
      <c r="I11" s="115"/>
    </row>
    <row r="12" spans="1:9" ht="18.75" customHeight="1">
      <c r="A12" s="2"/>
      <c r="B12" s="146"/>
      <c r="D12" s="115"/>
      <c r="E12" s="115"/>
      <c r="F12" s="115"/>
      <c r="G12" s="115"/>
      <c r="H12" s="115"/>
      <c r="I12" s="115"/>
    </row>
    <row r="13" spans="1:9" ht="18.75" customHeight="1">
      <c r="A13" s="147" t="s">
        <v>197</v>
      </c>
      <c r="B13" s="148" t="s">
        <v>70</v>
      </c>
      <c r="C13" s="115"/>
      <c r="D13" s="115"/>
      <c r="E13" s="115"/>
      <c r="F13" s="115"/>
      <c r="G13" s="115"/>
      <c r="H13" s="115"/>
      <c r="I13" s="115"/>
    </row>
    <row r="14" spans="1:9" ht="18.75" customHeight="1">
      <c r="A14" s="2"/>
      <c r="B14" s="146"/>
      <c r="C14" s="115"/>
      <c r="D14" s="115"/>
      <c r="E14" s="115"/>
      <c r="F14" s="115"/>
      <c r="G14" s="115"/>
      <c r="H14" s="115"/>
      <c r="I14" s="115"/>
    </row>
    <row r="15" spans="1:9" ht="18.75" customHeight="1">
      <c r="A15" s="147" t="s">
        <v>198</v>
      </c>
      <c r="B15" s="148" t="s">
        <v>118</v>
      </c>
      <c r="C15" s="115"/>
      <c r="D15" s="115"/>
      <c r="E15" s="115"/>
      <c r="F15" s="115"/>
      <c r="G15" s="115"/>
      <c r="H15" s="115"/>
      <c r="I15" s="115"/>
    </row>
    <row r="16" spans="1:3" ht="18.75" customHeight="1">
      <c r="A16" s="2"/>
      <c r="B16" s="146"/>
      <c r="C16" s="115"/>
    </row>
    <row r="17" spans="1:3" ht="18.75" customHeight="1">
      <c r="A17" s="147" t="s">
        <v>199</v>
      </c>
      <c r="B17" s="148" t="s">
        <v>191</v>
      </c>
      <c r="C17" s="115"/>
    </row>
    <row r="18" ht="18.75" customHeight="1"/>
    <row r="19" ht="18.75" customHeight="1"/>
    <row r="20" ht="18.75" customHeight="1"/>
    <row r="21" ht="18.75" customHeight="1"/>
  </sheetData>
  <sheetProtection/>
  <hyperlinks>
    <hyperlink ref="A7:B7" location="evolution!A1" display="evolution"/>
    <hyperlink ref="A9:B9" location="'commune antérieure en 2009'!A1" display="commune antérieure"/>
    <hyperlink ref="A11:B11" location="'par commune'!A1" display="par commune"/>
    <hyperlink ref="A13:B13" location="'par age'!A1" display="par age"/>
    <hyperlink ref="A15:B15" location="'GN quartiers'!A1" display="GN quartiers"/>
    <hyperlink ref="A17:B17" location="'GN gpe age'!A1" display="GN gpe 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85"/>
  <sheetViews>
    <sheetView zoomScalePageLayoutView="0" workbookViewId="0" topLeftCell="A1">
      <selection activeCell="A5" sqref="A5"/>
    </sheetView>
  </sheetViews>
  <sheetFormatPr defaultColWidth="11.00390625" defaultRowHeight="12"/>
  <cols>
    <col min="1" max="1" width="21.00390625" style="2" customWidth="1"/>
    <col min="2" max="7" width="11.375" style="2" customWidth="1"/>
    <col min="8" max="10" width="13.75390625" style="2" customWidth="1"/>
    <col min="11" max="16384" width="11.375" style="2" customWidth="1"/>
  </cols>
  <sheetData>
    <row r="2" spans="1:7" ht="17.25">
      <c r="A2" s="179" t="s">
        <v>115</v>
      </c>
      <c r="B2" s="85"/>
      <c r="C2" s="85"/>
      <c r="D2" s="85"/>
      <c r="E2" s="86"/>
      <c r="F2" s="85"/>
      <c r="G2" s="86"/>
    </row>
    <row r="4" ht="15">
      <c r="A4" s="151" t="s">
        <v>240</v>
      </c>
    </row>
    <row r="5" ht="15">
      <c r="A5" s="192"/>
    </row>
    <row r="6" ht="15">
      <c r="A6" s="11"/>
    </row>
    <row r="7" ht="15.75">
      <c r="A7" s="180" t="s">
        <v>230</v>
      </c>
    </row>
    <row r="9" spans="1:10" ht="17.25" customHeight="1">
      <c r="A9" s="193" t="s">
        <v>231</v>
      </c>
      <c r="B9" s="195" t="s">
        <v>232</v>
      </c>
      <c r="C9" s="196"/>
      <c r="D9" s="196"/>
      <c r="E9" s="196"/>
      <c r="F9" s="196"/>
      <c r="G9" s="197"/>
      <c r="H9" s="198" t="s">
        <v>112</v>
      </c>
      <c r="I9" s="199"/>
      <c r="J9" s="200"/>
    </row>
    <row r="10" spans="1:10" ht="31.5">
      <c r="A10" s="194"/>
      <c r="B10" s="72" t="s">
        <v>95</v>
      </c>
      <c r="C10" s="69" t="s">
        <v>96</v>
      </c>
      <c r="D10" s="69" t="s">
        <v>97</v>
      </c>
      <c r="E10" s="69" t="s">
        <v>23</v>
      </c>
      <c r="F10" s="69" t="s">
        <v>22</v>
      </c>
      <c r="G10" s="73" t="s">
        <v>74</v>
      </c>
      <c r="H10" s="23" t="s">
        <v>103</v>
      </c>
      <c r="I10" s="3" t="s">
        <v>104</v>
      </c>
      <c r="J10" s="22" t="s">
        <v>105</v>
      </c>
    </row>
    <row r="11" spans="1:18" ht="17.25">
      <c r="A11" s="82" t="s">
        <v>214</v>
      </c>
      <c r="B11" s="156">
        <v>114</v>
      </c>
      <c r="C11" s="155">
        <v>67</v>
      </c>
      <c r="D11" s="155">
        <v>44</v>
      </c>
      <c r="E11" s="155">
        <v>23</v>
      </c>
      <c r="F11" s="155">
        <v>1274</v>
      </c>
      <c r="G11" s="164">
        <f>SUM(B11:F11)</f>
        <v>1522</v>
      </c>
      <c r="H11" s="165">
        <f>C11+D11+E11+F11</f>
        <v>1408</v>
      </c>
      <c r="I11" s="9">
        <f>B17-B11</f>
        <v>2051</v>
      </c>
      <c r="J11" s="166">
        <f>H11-I11</f>
        <v>-643</v>
      </c>
      <c r="L11" s="162"/>
      <c r="M11" s="155"/>
      <c r="N11" s="155"/>
      <c r="O11" s="155"/>
      <c r="P11" s="155"/>
      <c r="Q11" s="159"/>
      <c r="R11" s="4"/>
    </row>
    <row r="12" spans="1:18" ht="17.25">
      <c r="A12" s="82" t="s">
        <v>215</v>
      </c>
      <c r="B12" s="156">
        <v>73</v>
      </c>
      <c r="C12" s="155">
        <v>377</v>
      </c>
      <c r="D12" s="155">
        <v>309</v>
      </c>
      <c r="E12" s="155">
        <v>99</v>
      </c>
      <c r="F12" s="155">
        <v>949</v>
      </c>
      <c r="G12" s="164">
        <f>SUM(B12:F12)</f>
        <v>1807</v>
      </c>
      <c r="H12" s="165">
        <f>B12+D12+E12+F12</f>
        <v>1430</v>
      </c>
      <c r="I12" s="9">
        <f>C17-C12</f>
        <v>2342</v>
      </c>
      <c r="J12" s="166">
        <f>H12-I12</f>
        <v>-912</v>
      </c>
      <c r="L12" s="155"/>
      <c r="M12" s="155"/>
      <c r="N12" s="155"/>
      <c r="O12" s="155"/>
      <c r="P12" s="155"/>
      <c r="Q12" s="159"/>
      <c r="R12" s="4"/>
    </row>
    <row r="13" spans="1:18" ht="17.25">
      <c r="A13" s="82" t="s">
        <v>223</v>
      </c>
      <c r="B13" s="156">
        <v>70</v>
      </c>
      <c r="C13" s="155">
        <v>537</v>
      </c>
      <c r="D13" s="155">
        <v>1338</v>
      </c>
      <c r="E13" s="155">
        <v>204</v>
      </c>
      <c r="F13" s="155">
        <v>1337</v>
      </c>
      <c r="G13" s="164">
        <f>SUM(B13:F13)</f>
        <v>3486</v>
      </c>
      <c r="H13" s="165">
        <f>B13+C13+E13+F13</f>
        <v>2148</v>
      </c>
      <c r="I13" s="9">
        <f>D17-D13</f>
        <v>2030</v>
      </c>
      <c r="J13" s="166">
        <f>H13-I13</f>
        <v>118</v>
      </c>
      <c r="L13" s="163"/>
      <c r="M13" s="163"/>
      <c r="N13" s="155"/>
      <c r="O13" s="155"/>
      <c r="P13" s="155"/>
      <c r="Q13" s="159"/>
      <c r="R13" s="4"/>
    </row>
    <row r="14" spans="1:18" ht="17.25">
      <c r="A14" s="82" t="s">
        <v>218</v>
      </c>
      <c r="B14" s="156">
        <v>45</v>
      </c>
      <c r="C14" s="155">
        <v>251</v>
      </c>
      <c r="D14" s="155">
        <v>232</v>
      </c>
      <c r="E14" s="155">
        <v>529</v>
      </c>
      <c r="F14" s="155">
        <v>1261</v>
      </c>
      <c r="G14" s="164">
        <f>SUM(B14:F14)</f>
        <v>2318</v>
      </c>
      <c r="H14" s="165">
        <f>B14+C14+D14+F14</f>
        <v>1789</v>
      </c>
      <c r="I14" s="9">
        <f>E17-E14</f>
        <v>1876</v>
      </c>
      <c r="J14" s="166">
        <f>H14-I14</f>
        <v>-87</v>
      </c>
      <c r="L14" s="163"/>
      <c r="M14" s="163"/>
      <c r="N14" s="155"/>
      <c r="O14" s="155"/>
      <c r="P14" s="155"/>
      <c r="Q14" s="159"/>
      <c r="R14" s="4"/>
    </row>
    <row r="15" spans="1:18" ht="17.25">
      <c r="A15" s="82" t="s">
        <v>219</v>
      </c>
      <c r="B15" s="156">
        <v>1863</v>
      </c>
      <c r="C15" s="155">
        <v>1487</v>
      </c>
      <c r="D15" s="155">
        <v>1445</v>
      </c>
      <c r="E15" s="155">
        <v>1550</v>
      </c>
      <c r="F15" s="155">
        <v>19230</v>
      </c>
      <c r="G15" s="164">
        <f>SUM(B15:F15)</f>
        <v>25575</v>
      </c>
      <c r="H15" s="165">
        <f>B15+C15+D15+E15</f>
        <v>6345</v>
      </c>
      <c r="I15" s="9">
        <f>F17-F15</f>
        <v>4821</v>
      </c>
      <c r="J15" s="166">
        <f>H15-I15</f>
        <v>1524</v>
      </c>
      <c r="L15" s="163"/>
      <c r="M15" s="163"/>
      <c r="N15" s="155"/>
      <c r="O15" s="155"/>
      <c r="P15" s="155"/>
      <c r="Q15" s="159"/>
      <c r="R15" s="4"/>
    </row>
    <row r="16" spans="1:18" ht="15">
      <c r="A16" s="83"/>
      <c r="B16" s="156"/>
      <c r="C16" s="155"/>
      <c r="D16" s="155"/>
      <c r="E16" s="155"/>
      <c r="F16" s="155"/>
      <c r="G16" s="166"/>
      <c r="H16" s="167"/>
      <c r="I16" s="168"/>
      <c r="J16" s="166"/>
      <c r="L16" s="163"/>
      <c r="M16" s="163"/>
      <c r="N16" s="155"/>
      <c r="O16" s="155"/>
      <c r="P16" s="155"/>
      <c r="Q16" s="9"/>
      <c r="R16" s="4"/>
    </row>
    <row r="17" spans="1:18" ht="15.75">
      <c r="A17" s="84" t="s">
        <v>68</v>
      </c>
      <c r="B17" s="157">
        <f>SUM(B11:B16)</f>
        <v>2165</v>
      </c>
      <c r="C17" s="158">
        <f>SUM(C11:C16)</f>
        <v>2719</v>
      </c>
      <c r="D17" s="158">
        <f>SUM(D11:D16)</f>
        <v>3368</v>
      </c>
      <c r="E17" s="158">
        <f>SUM(E11:E16)</f>
        <v>2405</v>
      </c>
      <c r="F17" s="158">
        <f>SUM(F11:F16)</f>
        <v>24051</v>
      </c>
      <c r="G17" s="169">
        <f>SUM(B17:F17)</f>
        <v>34708</v>
      </c>
      <c r="H17" s="170">
        <f>SUM(H11:H16)</f>
        <v>13120</v>
      </c>
      <c r="I17" s="171">
        <f>SUM(I11:I16)</f>
        <v>13120</v>
      </c>
      <c r="J17" s="169">
        <f>H17-I17</f>
        <v>0</v>
      </c>
      <c r="L17" s="163"/>
      <c r="M17" s="163"/>
      <c r="N17" s="160"/>
      <c r="O17" s="160"/>
      <c r="P17" s="160"/>
      <c r="Q17" s="161"/>
      <c r="R17" s="4"/>
    </row>
    <row r="18" spans="1:18" ht="15.75">
      <c r="A18" s="152"/>
      <c r="B18" s="153"/>
      <c r="C18" s="153"/>
      <c r="D18" s="153"/>
      <c r="E18" s="153"/>
      <c r="F18" s="153"/>
      <c r="G18" s="154"/>
      <c r="H18" s="154"/>
      <c r="I18" s="154"/>
      <c r="J18" s="175"/>
      <c r="L18" s="4"/>
      <c r="M18" s="4"/>
      <c r="N18" s="4"/>
      <c r="O18" s="4"/>
      <c r="P18" s="4"/>
      <c r="Q18" s="4"/>
      <c r="R18" s="4"/>
    </row>
    <row r="19" spans="1:18" ht="15.75">
      <c r="A19" s="172" t="s">
        <v>217</v>
      </c>
      <c r="B19" s="173" t="s">
        <v>209</v>
      </c>
      <c r="C19" s="174"/>
      <c r="D19" s="153"/>
      <c r="E19" s="153"/>
      <c r="F19" s="153"/>
      <c r="G19" s="154"/>
      <c r="H19" s="154"/>
      <c r="I19" s="154"/>
      <c r="J19" s="154"/>
      <c r="L19" s="4"/>
      <c r="M19" s="4"/>
      <c r="N19" s="4"/>
      <c r="O19" s="4"/>
      <c r="P19" s="4"/>
      <c r="Q19" s="4"/>
      <c r="R19" s="4"/>
    </row>
    <row r="20" spans="1:18" ht="15.75">
      <c r="A20" s="172" t="s">
        <v>216</v>
      </c>
      <c r="B20" s="173" t="s">
        <v>210</v>
      </c>
      <c r="C20" s="174"/>
      <c r="D20" s="153"/>
      <c r="E20" s="153"/>
      <c r="F20" s="153"/>
      <c r="G20" s="154"/>
      <c r="H20" s="154"/>
      <c r="I20" s="154"/>
      <c r="J20" s="154"/>
      <c r="L20" s="4"/>
      <c r="M20" s="4"/>
      <c r="N20" s="4"/>
      <c r="O20" s="4"/>
      <c r="P20" s="4"/>
      <c r="Q20" s="4"/>
      <c r="R20" s="4"/>
    </row>
    <row r="21" spans="1:18" ht="15.75">
      <c r="A21" s="172" t="s">
        <v>222</v>
      </c>
      <c r="B21" s="173" t="s">
        <v>211</v>
      </c>
      <c r="C21" s="174"/>
      <c r="D21" s="153"/>
      <c r="E21" s="153"/>
      <c r="F21" s="153"/>
      <c r="G21" s="154"/>
      <c r="H21" s="154"/>
      <c r="I21" s="154"/>
      <c r="J21" s="154"/>
      <c r="L21" s="4"/>
      <c r="M21" s="4"/>
      <c r="N21" s="4"/>
      <c r="O21" s="4"/>
      <c r="P21" s="4"/>
      <c r="Q21" s="4"/>
      <c r="R21" s="4"/>
    </row>
    <row r="22" spans="1:18" ht="15.75">
      <c r="A22" s="172" t="s">
        <v>220</v>
      </c>
      <c r="B22" s="173" t="s">
        <v>212</v>
      </c>
      <c r="C22" s="174"/>
      <c r="D22" s="153"/>
      <c r="E22" s="153"/>
      <c r="F22" s="153"/>
      <c r="G22" s="154"/>
      <c r="H22" s="154"/>
      <c r="I22" s="154"/>
      <c r="J22" s="154"/>
      <c r="L22" s="4"/>
      <c r="M22" s="4"/>
      <c r="N22" s="4"/>
      <c r="O22" s="4"/>
      <c r="P22" s="4"/>
      <c r="Q22" s="4"/>
      <c r="R22" s="4"/>
    </row>
    <row r="23" spans="1:18" ht="15.75">
      <c r="A23" s="172" t="s">
        <v>221</v>
      </c>
      <c r="B23" s="173" t="s">
        <v>213</v>
      </c>
      <c r="C23" s="174"/>
      <c r="D23" s="153"/>
      <c r="E23" s="153"/>
      <c r="F23" s="153"/>
      <c r="G23" s="154"/>
      <c r="H23" s="154"/>
      <c r="I23" s="154"/>
      <c r="J23" s="154"/>
      <c r="L23" s="4"/>
      <c r="M23" s="4"/>
      <c r="N23" s="4"/>
      <c r="O23" s="4"/>
      <c r="P23" s="4"/>
      <c r="Q23" s="4"/>
      <c r="R23" s="4"/>
    </row>
    <row r="25" ht="15.75">
      <c r="A25" s="180" t="s">
        <v>206</v>
      </c>
    </row>
    <row r="27" spans="1:10" ht="17.25" customHeight="1">
      <c r="A27" s="193" t="s">
        <v>208</v>
      </c>
      <c r="B27" s="195" t="s">
        <v>207</v>
      </c>
      <c r="C27" s="196"/>
      <c r="D27" s="196"/>
      <c r="E27" s="196"/>
      <c r="F27" s="196"/>
      <c r="G27" s="197"/>
      <c r="H27" s="198" t="s">
        <v>112</v>
      </c>
      <c r="I27" s="199"/>
      <c r="J27" s="200"/>
    </row>
    <row r="28" spans="1:10" ht="31.5">
      <c r="A28" s="194"/>
      <c r="B28" s="72" t="s">
        <v>95</v>
      </c>
      <c r="C28" s="69" t="s">
        <v>96</v>
      </c>
      <c r="D28" s="69" t="s">
        <v>97</v>
      </c>
      <c r="E28" s="69" t="s">
        <v>23</v>
      </c>
      <c r="F28" s="69" t="s">
        <v>22</v>
      </c>
      <c r="G28" s="73" t="s">
        <v>74</v>
      </c>
      <c r="H28" s="23" t="s">
        <v>103</v>
      </c>
      <c r="I28" s="3" t="s">
        <v>104</v>
      </c>
      <c r="J28" s="22" t="s">
        <v>105</v>
      </c>
    </row>
    <row r="29" spans="1:18" ht="17.25">
      <c r="A29" s="82" t="s">
        <v>214</v>
      </c>
      <c r="B29" s="156">
        <v>847</v>
      </c>
      <c r="C29" s="155">
        <v>62</v>
      </c>
      <c r="D29" s="155">
        <v>43</v>
      </c>
      <c r="E29" s="155">
        <v>21</v>
      </c>
      <c r="F29" s="155">
        <v>1382</v>
      </c>
      <c r="G29" s="164">
        <f>SUM(B29:F29)</f>
        <v>2355</v>
      </c>
      <c r="H29" s="165">
        <f>C29+D29+E29+F29</f>
        <v>1508</v>
      </c>
      <c r="I29" s="9">
        <f>B35-B29</f>
        <v>1963</v>
      </c>
      <c r="J29" s="166">
        <f>H29-I29</f>
        <v>-455</v>
      </c>
      <c r="L29" s="162"/>
      <c r="M29" s="155"/>
      <c r="N29" s="155"/>
      <c r="O29" s="155"/>
      <c r="P29" s="155"/>
      <c r="Q29" s="159"/>
      <c r="R29" s="4"/>
    </row>
    <row r="30" spans="1:18" ht="17.25">
      <c r="A30" s="82" t="s">
        <v>215</v>
      </c>
      <c r="B30" s="156">
        <v>50</v>
      </c>
      <c r="C30" s="155">
        <v>2289</v>
      </c>
      <c r="D30" s="155">
        <v>238</v>
      </c>
      <c r="E30" s="155">
        <f>139-29</f>
        <v>110</v>
      </c>
      <c r="F30" s="155">
        <v>813</v>
      </c>
      <c r="G30" s="164">
        <f>SUM(B30:F30)</f>
        <v>3500</v>
      </c>
      <c r="H30" s="165">
        <f>B30+D30+E30+F30</f>
        <v>1211</v>
      </c>
      <c r="I30" s="9">
        <f>C35-C30</f>
        <v>2040</v>
      </c>
      <c r="J30" s="166">
        <f>H30-I30</f>
        <v>-829</v>
      </c>
      <c r="L30" s="155"/>
      <c r="M30" s="155"/>
      <c r="N30" s="155"/>
      <c r="O30" s="155"/>
      <c r="P30" s="155"/>
      <c r="Q30" s="159"/>
      <c r="R30" s="4"/>
    </row>
    <row r="31" spans="1:18" ht="17.25">
      <c r="A31" s="82" t="s">
        <v>223</v>
      </c>
      <c r="B31" s="156">
        <v>94</v>
      </c>
      <c r="C31" s="155">
        <v>580</v>
      </c>
      <c r="D31" s="155">
        <v>2791</v>
      </c>
      <c r="E31" s="155">
        <v>163</v>
      </c>
      <c r="F31" s="155">
        <v>1511</v>
      </c>
      <c r="G31" s="164">
        <f>SUM(B31:F31)</f>
        <v>5139</v>
      </c>
      <c r="H31" s="165">
        <f>B31+C31+E31+F31</f>
        <v>2348</v>
      </c>
      <c r="I31" s="9">
        <f>D35-D31</f>
        <v>1361</v>
      </c>
      <c r="J31" s="166">
        <f>H31-I31</f>
        <v>987</v>
      </c>
      <c r="L31" s="163"/>
      <c r="M31" s="163"/>
      <c r="N31" s="155"/>
      <c r="O31" s="155"/>
      <c r="P31" s="155"/>
      <c r="Q31" s="159"/>
      <c r="R31" s="4"/>
    </row>
    <row r="32" spans="1:18" ht="17.25">
      <c r="A32" s="82" t="s">
        <v>218</v>
      </c>
      <c r="B32" s="156">
        <v>43</v>
      </c>
      <c r="C32" s="155">
        <v>220</v>
      </c>
      <c r="D32" s="155">
        <v>255</v>
      </c>
      <c r="E32" s="155">
        <v>2250</v>
      </c>
      <c r="F32" s="155">
        <v>1199</v>
      </c>
      <c r="G32" s="164">
        <f>SUM(B32:F32)</f>
        <v>3967</v>
      </c>
      <c r="H32" s="165">
        <f>B32+C32+D32+F32</f>
        <v>1717</v>
      </c>
      <c r="I32" s="9">
        <f>E35-E32</f>
        <v>1708</v>
      </c>
      <c r="J32" s="166">
        <f>H32-I32</f>
        <v>9</v>
      </c>
      <c r="L32" s="163"/>
      <c r="M32" s="163"/>
      <c r="N32" s="155"/>
      <c r="O32" s="155"/>
      <c r="P32" s="155"/>
      <c r="Q32" s="159"/>
      <c r="R32" s="4"/>
    </row>
    <row r="33" spans="1:18" ht="17.25">
      <c r="A33" s="82" t="s">
        <v>219</v>
      </c>
      <c r="B33" s="156">
        <v>1776</v>
      </c>
      <c r="C33" s="155">
        <v>1178</v>
      </c>
      <c r="D33" s="155">
        <v>825</v>
      </c>
      <c r="E33" s="155">
        <v>1414</v>
      </c>
      <c r="F33" s="155">
        <v>42583</v>
      </c>
      <c r="G33" s="164">
        <f>SUM(B33:F33)</f>
        <v>47776</v>
      </c>
      <c r="H33" s="165">
        <f>B33+C33+D33+E33</f>
        <v>5193</v>
      </c>
      <c r="I33" s="9">
        <f>F35-F33</f>
        <v>4905</v>
      </c>
      <c r="J33" s="166">
        <f>H33-I33</f>
        <v>288</v>
      </c>
      <c r="L33" s="163"/>
      <c r="M33" s="163"/>
      <c r="N33" s="155"/>
      <c r="O33" s="155"/>
      <c r="P33" s="155"/>
      <c r="Q33" s="159"/>
      <c r="R33" s="4"/>
    </row>
    <row r="34" spans="1:18" ht="15">
      <c r="A34" s="83"/>
      <c r="B34" s="156"/>
      <c r="C34" s="155"/>
      <c r="D34" s="155"/>
      <c r="E34" s="155"/>
      <c r="F34" s="155"/>
      <c r="G34" s="166"/>
      <c r="H34" s="167"/>
      <c r="I34" s="168"/>
      <c r="J34" s="166"/>
      <c r="L34" s="163"/>
      <c r="M34" s="163"/>
      <c r="N34" s="155"/>
      <c r="O34" s="155"/>
      <c r="P34" s="155"/>
      <c r="Q34" s="9"/>
      <c r="R34" s="4"/>
    </row>
    <row r="35" spans="1:18" ht="15.75">
      <c r="A35" s="84" t="s">
        <v>68</v>
      </c>
      <c r="B35" s="157">
        <f>SUM(B29:B34)</f>
        <v>2810</v>
      </c>
      <c r="C35" s="158">
        <f>SUM(C29:C34)</f>
        <v>4329</v>
      </c>
      <c r="D35" s="158">
        <f>SUM(D29:D34)</f>
        <v>4152</v>
      </c>
      <c r="E35" s="158">
        <f>SUM(E29:E34)</f>
        <v>3958</v>
      </c>
      <c r="F35" s="158">
        <f>SUM(F29:F34)</f>
        <v>47488</v>
      </c>
      <c r="G35" s="169">
        <f>SUM(B35:F35)</f>
        <v>62737</v>
      </c>
      <c r="H35" s="170">
        <f>SUM(H29:H34)</f>
        <v>11977</v>
      </c>
      <c r="I35" s="171">
        <f>SUM(I29:I34)</f>
        <v>11977</v>
      </c>
      <c r="J35" s="169">
        <f>H35-I35</f>
        <v>0</v>
      </c>
      <c r="L35" s="163"/>
      <c r="M35" s="163"/>
      <c r="N35" s="160"/>
      <c r="O35" s="160"/>
      <c r="P35" s="160"/>
      <c r="Q35" s="161"/>
      <c r="R35" s="4"/>
    </row>
    <row r="36" spans="1:18" ht="15.75">
      <c r="A36" s="152"/>
      <c r="B36" s="153"/>
      <c r="C36" s="153"/>
      <c r="D36" s="153"/>
      <c r="E36" s="153"/>
      <c r="F36" s="153"/>
      <c r="G36" s="154"/>
      <c r="H36" s="154"/>
      <c r="I36" s="154"/>
      <c r="J36" s="175"/>
      <c r="L36" s="4"/>
      <c r="M36" s="4"/>
      <c r="N36" s="4"/>
      <c r="O36" s="4"/>
      <c r="P36" s="4"/>
      <c r="Q36" s="4"/>
      <c r="R36" s="4"/>
    </row>
    <row r="37" spans="1:18" ht="15.75">
      <c r="A37" s="172" t="s">
        <v>217</v>
      </c>
      <c r="B37" s="173" t="s">
        <v>209</v>
      </c>
      <c r="C37" s="174"/>
      <c r="D37" s="153"/>
      <c r="E37" s="153"/>
      <c r="F37" s="153"/>
      <c r="G37" s="154"/>
      <c r="H37" s="154"/>
      <c r="I37" s="154"/>
      <c r="J37" s="154"/>
      <c r="L37" s="4"/>
      <c r="M37" s="4"/>
      <c r="N37" s="4"/>
      <c r="O37" s="4"/>
      <c r="P37" s="4"/>
      <c r="Q37" s="4"/>
      <c r="R37" s="4"/>
    </row>
    <row r="38" spans="1:18" ht="15.75">
      <c r="A38" s="172" t="s">
        <v>216</v>
      </c>
      <c r="B38" s="173" t="s">
        <v>210</v>
      </c>
      <c r="C38" s="174"/>
      <c r="D38" s="153"/>
      <c r="E38" s="153"/>
      <c r="F38" s="153"/>
      <c r="G38" s="154"/>
      <c r="H38" s="154"/>
      <c r="I38" s="154"/>
      <c r="J38" s="154"/>
      <c r="L38" s="4"/>
      <c r="M38" s="4"/>
      <c r="N38" s="4"/>
      <c r="O38" s="4"/>
      <c r="P38" s="4"/>
      <c r="Q38" s="4"/>
      <c r="R38" s="4"/>
    </row>
    <row r="39" spans="1:18" ht="15.75">
      <c r="A39" s="172" t="s">
        <v>222</v>
      </c>
      <c r="B39" s="173" t="s">
        <v>211</v>
      </c>
      <c r="C39" s="174"/>
      <c r="D39" s="153"/>
      <c r="E39" s="153"/>
      <c r="F39" s="153"/>
      <c r="G39" s="154"/>
      <c r="H39" s="154"/>
      <c r="I39" s="154"/>
      <c r="J39" s="154"/>
      <c r="L39" s="4"/>
      <c r="M39" s="4"/>
      <c r="N39" s="4"/>
      <c r="O39" s="4"/>
      <c r="P39" s="4"/>
      <c r="Q39" s="4"/>
      <c r="R39" s="4"/>
    </row>
    <row r="40" spans="1:18" ht="15.75">
      <c r="A40" s="172" t="s">
        <v>220</v>
      </c>
      <c r="B40" s="173" t="s">
        <v>212</v>
      </c>
      <c r="C40" s="174"/>
      <c r="D40" s="153"/>
      <c r="E40" s="153"/>
      <c r="F40" s="153"/>
      <c r="G40" s="154"/>
      <c r="H40" s="154"/>
      <c r="I40" s="154"/>
      <c r="J40" s="154"/>
      <c r="L40" s="4"/>
      <c r="M40" s="4"/>
      <c r="N40" s="4"/>
      <c r="O40" s="4"/>
      <c r="P40" s="4"/>
      <c r="Q40" s="4"/>
      <c r="R40" s="4"/>
    </row>
    <row r="41" spans="1:18" ht="15.75">
      <c r="A41" s="172" t="s">
        <v>221</v>
      </c>
      <c r="B41" s="173" t="s">
        <v>213</v>
      </c>
      <c r="C41" s="174"/>
      <c r="D41" s="153"/>
      <c r="E41" s="153"/>
      <c r="F41" s="153"/>
      <c r="G41" s="154"/>
      <c r="H41" s="154"/>
      <c r="I41" s="154"/>
      <c r="J41" s="154"/>
      <c r="L41" s="4"/>
      <c r="M41" s="4"/>
      <c r="N41" s="4"/>
      <c r="O41" s="4"/>
      <c r="P41" s="4"/>
      <c r="Q41" s="4"/>
      <c r="R41" s="4"/>
    </row>
    <row r="42" spans="1:10" ht="15.75">
      <c r="A42" s="152"/>
      <c r="B42" s="153"/>
      <c r="C42" s="153"/>
      <c r="D42" s="153"/>
      <c r="E42" s="153"/>
      <c r="F42" s="153"/>
      <c r="G42" s="154"/>
      <c r="H42" s="154"/>
      <c r="I42" s="154"/>
      <c r="J42" s="154"/>
    </row>
    <row r="43" ht="18.75">
      <c r="A43" s="5" t="s">
        <v>106</v>
      </c>
    </row>
    <row r="44" ht="18.75">
      <c r="A44" s="5"/>
    </row>
    <row r="46" spans="1:10" ht="36" customHeight="1">
      <c r="A46" s="193" t="s">
        <v>102</v>
      </c>
      <c r="B46" s="195" t="s">
        <v>109</v>
      </c>
      <c r="C46" s="196"/>
      <c r="D46" s="196"/>
      <c r="E46" s="196"/>
      <c r="F46" s="196"/>
      <c r="G46" s="197"/>
      <c r="H46" s="198" t="s">
        <v>112</v>
      </c>
      <c r="I46" s="199"/>
      <c r="J46" s="200"/>
    </row>
    <row r="47" spans="1:10" ht="31.5">
      <c r="A47" s="194"/>
      <c r="B47" s="72" t="s">
        <v>95</v>
      </c>
      <c r="C47" s="69" t="s">
        <v>96</v>
      </c>
      <c r="D47" s="69" t="s">
        <v>97</v>
      </c>
      <c r="E47" s="69" t="s">
        <v>23</v>
      </c>
      <c r="F47" s="69" t="s">
        <v>22</v>
      </c>
      <c r="G47" s="73" t="s">
        <v>74</v>
      </c>
      <c r="H47" s="23" t="s">
        <v>103</v>
      </c>
      <c r="I47" s="3" t="s">
        <v>104</v>
      </c>
      <c r="J47" s="22" t="s">
        <v>105</v>
      </c>
    </row>
    <row r="48" spans="1:10" ht="15">
      <c r="A48" s="82" t="s">
        <v>99</v>
      </c>
      <c r="B48" s="74">
        <v>581</v>
      </c>
      <c r="C48" s="56">
        <v>36</v>
      </c>
      <c r="D48" s="56">
        <v>26</v>
      </c>
      <c r="E48" s="56">
        <v>27</v>
      </c>
      <c r="F48" s="56">
        <v>863</v>
      </c>
      <c r="G48" s="75">
        <f>SUM(B48:F48)</f>
        <v>1533</v>
      </c>
      <c r="H48" s="79">
        <f>C48+D48+E48+F48</f>
        <v>952</v>
      </c>
      <c r="I48" s="7">
        <f>B54-B48</f>
        <v>2649</v>
      </c>
      <c r="J48" s="76">
        <f>H48-I48</f>
        <v>-1697</v>
      </c>
    </row>
    <row r="49" spans="1:10" ht="15">
      <c r="A49" s="82" t="s">
        <v>100</v>
      </c>
      <c r="B49" s="74">
        <v>89</v>
      </c>
      <c r="C49" s="56">
        <v>2166</v>
      </c>
      <c r="D49" s="56">
        <v>278</v>
      </c>
      <c r="E49" s="56">
        <v>117</v>
      </c>
      <c r="F49" s="56">
        <v>717</v>
      </c>
      <c r="G49" s="75">
        <f aca="true" t="shared" si="0" ref="G49:G54">SUM(B49:F49)</f>
        <v>3367</v>
      </c>
      <c r="H49" s="79">
        <f>B49+D49+E49+F49</f>
        <v>1201</v>
      </c>
      <c r="I49" s="7">
        <f>C54-C49</f>
        <v>2356</v>
      </c>
      <c r="J49" s="76">
        <f aca="true" t="shared" si="1" ref="J49:J54">H49-I49</f>
        <v>-1155</v>
      </c>
    </row>
    <row r="50" spans="1:10" ht="15">
      <c r="A50" s="82" t="s">
        <v>97</v>
      </c>
      <c r="B50" s="74">
        <v>72</v>
      </c>
      <c r="C50" s="56">
        <v>432</v>
      </c>
      <c r="D50" s="56">
        <v>2264</v>
      </c>
      <c r="E50" s="56">
        <v>151</v>
      </c>
      <c r="F50" s="56">
        <v>980</v>
      </c>
      <c r="G50" s="75">
        <f t="shared" si="0"/>
        <v>3899</v>
      </c>
      <c r="H50" s="79">
        <f>B50+C50+E50+F50</f>
        <v>1635</v>
      </c>
      <c r="I50" s="7">
        <f>D54-D50</f>
        <v>1468</v>
      </c>
      <c r="J50" s="76">
        <f t="shared" si="1"/>
        <v>167</v>
      </c>
    </row>
    <row r="51" spans="1:10" ht="15">
      <c r="A51" s="82" t="s">
        <v>23</v>
      </c>
      <c r="B51" s="74">
        <v>68</v>
      </c>
      <c r="C51" s="56">
        <v>311</v>
      </c>
      <c r="D51" s="56">
        <v>198</v>
      </c>
      <c r="E51" s="56">
        <v>2043</v>
      </c>
      <c r="F51" s="56">
        <v>1273</v>
      </c>
      <c r="G51" s="75">
        <f t="shared" si="0"/>
        <v>3893</v>
      </c>
      <c r="H51" s="79">
        <f>B51+C51+D51+F51</f>
        <v>1850</v>
      </c>
      <c r="I51" s="7">
        <f>E54-E51</f>
        <v>1645</v>
      </c>
      <c r="J51" s="76">
        <f t="shared" si="1"/>
        <v>205</v>
      </c>
    </row>
    <row r="52" spans="1:10" ht="15">
      <c r="A52" s="82" t="s">
        <v>22</v>
      </c>
      <c r="B52" s="74">
        <v>2420</v>
      </c>
      <c r="C52" s="56">
        <v>1577</v>
      </c>
      <c r="D52" s="56">
        <v>966</v>
      </c>
      <c r="E52" s="56">
        <v>1350</v>
      </c>
      <c r="F52" s="56">
        <v>36802</v>
      </c>
      <c r="G52" s="75">
        <f t="shared" si="0"/>
        <v>43115</v>
      </c>
      <c r="H52" s="79">
        <f>B52+C52+D52+E52</f>
        <v>6313</v>
      </c>
      <c r="I52" s="7">
        <f>F54-F52</f>
        <v>3833</v>
      </c>
      <c r="J52" s="76">
        <f t="shared" si="1"/>
        <v>2480</v>
      </c>
    </row>
    <row r="53" spans="1:10" ht="15">
      <c r="A53" s="83"/>
      <c r="B53" s="74"/>
      <c r="C53" s="56"/>
      <c r="D53" s="56"/>
      <c r="E53" s="56"/>
      <c r="F53" s="56"/>
      <c r="G53" s="76"/>
      <c r="H53" s="80"/>
      <c r="I53" s="4"/>
      <c r="J53" s="76"/>
    </row>
    <row r="54" spans="1:10" ht="15.75">
      <c r="A54" s="84" t="s">
        <v>68</v>
      </c>
      <c r="B54" s="77">
        <v>3230</v>
      </c>
      <c r="C54" s="70">
        <v>4522</v>
      </c>
      <c r="D54" s="70">
        <v>3732</v>
      </c>
      <c r="E54" s="70">
        <v>3688</v>
      </c>
      <c r="F54" s="70">
        <v>40635</v>
      </c>
      <c r="G54" s="78">
        <f t="shared" si="0"/>
        <v>55807</v>
      </c>
      <c r="H54" s="81">
        <f>SUM(H48:H53)</f>
        <v>11951</v>
      </c>
      <c r="I54" s="71">
        <f>SUM(I48:I53)</f>
        <v>11951</v>
      </c>
      <c r="J54" s="78">
        <f t="shared" si="1"/>
        <v>0</v>
      </c>
    </row>
    <row r="57" ht="18.75">
      <c r="A57" s="5" t="s">
        <v>107</v>
      </c>
    </row>
    <row r="59" ht="15">
      <c r="A59" s="4"/>
    </row>
    <row r="60" spans="1:10" ht="36" customHeight="1">
      <c r="A60" s="193" t="s">
        <v>101</v>
      </c>
      <c r="B60" s="195" t="s">
        <v>110</v>
      </c>
      <c r="C60" s="196"/>
      <c r="D60" s="196"/>
      <c r="E60" s="196"/>
      <c r="F60" s="196"/>
      <c r="G60" s="197"/>
      <c r="H60" s="198" t="s">
        <v>113</v>
      </c>
      <c r="I60" s="199"/>
      <c r="J60" s="200"/>
    </row>
    <row r="61" spans="1:10" ht="31.5">
      <c r="A61" s="194"/>
      <c r="B61" s="72" t="s">
        <v>95</v>
      </c>
      <c r="C61" s="69" t="s">
        <v>96</v>
      </c>
      <c r="D61" s="69" t="s">
        <v>97</v>
      </c>
      <c r="E61" s="69" t="s">
        <v>23</v>
      </c>
      <c r="F61" s="69" t="s">
        <v>22</v>
      </c>
      <c r="G61" s="73" t="s">
        <v>74</v>
      </c>
      <c r="H61" s="23" t="s">
        <v>103</v>
      </c>
      <c r="I61" s="3" t="s">
        <v>104</v>
      </c>
      <c r="J61" s="22" t="s">
        <v>105</v>
      </c>
    </row>
    <row r="62" spans="1:10" ht="15">
      <c r="A62" s="82" t="s">
        <v>99</v>
      </c>
      <c r="B62" s="74">
        <v>2005</v>
      </c>
      <c r="C62" s="56">
        <v>46</v>
      </c>
      <c r="D62" s="56">
        <v>42</v>
      </c>
      <c r="E62" s="56">
        <v>26</v>
      </c>
      <c r="F62" s="56">
        <v>1018</v>
      </c>
      <c r="G62" s="75">
        <f>SUM(B62:F62)</f>
        <v>3137</v>
      </c>
      <c r="H62" s="79">
        <f>C62+D62+E62+F62</f>
        <v>1132</v>
      </c>
      <c r="I62" s="7">
        <f>B68-B62</f>
        <v>2917</v>
      </c>
      <c r="J62" s="76">
        <f>H62-I62</f>
        <v>-1785</v>
      </c>
    </row>
    <row r="63" spans="1:10" ht="15">
      <c r="A63" s="82" t="s">
        <v>100</v>
      </c>
      <c r="B63" s="74">
        <v>31</v>
      </c>
      <c r="C63" s="56">
        <v>2527</v>
      </c>
      <c r="D63" s="56">
        <v>97</v>
      </c>
      <c r="E63" s="56">
        <v>55</v>
      </c>
      <c r="F63" s="56">
        <v>459</v>
      </c>
      <c r="G63" s="75">
        <f aca="true" t="shared" si="2" ref="G63:G68">SUM(B63:F63)</f>
        <v>3169</v>
      </c>
      <c r="H63" s="79">
        <f>B63+D63+E63+F63</f>
        <v>642</v>
      </c>
      <c r="I63" s="7">
        <f>C68-C63</f>
        <v>2354</v>
      </c>
      <c r="J63" s="76">
        <f>H63-I63</f>
        <v>-1712</v>
      </c>
    </row>
    <row r="64" spans="1:10" ht="15">
      <c r="A64" s="82" t="s">
        <v>97</v>
      </c>
      <c r="B64" s="74">
        <v>44</v>
      </c>
      <c r="C64" s="56">
        <v>278</v>
      </c>
      <c r="D64" s="56">
        <v>1747</v>
      </c>
      <c r="E64" s="56">
        <v>160</v>
      </c>
      <c r="F64" s="56">
        <v>721</v>
      </c>
      <c r="G64" s="75">
        <f t="shared" si="2"/>
        <v>2950</v>
      </c>
      <c r="H64" s="79">
        <f>B64+C64+E64+F64</f>
        <v>1203</v>
      </c>
      <c r="I64" s="7">
        <f>D68-D64</f>
        <v>1399</v>
      </c>
      <c r="J64" s="76">
        <f>H64-I64</f>
        <v>-196</v>
      </c>
    </row>
    <row r="65" spans="1:10" ht="15">
      <c r="A65" s="82" t="s">
        <v>23</v>
      </c>
      <c r="B65" s="74">
        <v>35</v>
      </c>
      <c r="C65" s="56">
        <v>245</v>
      </c>
      <c r="D65" s="56">
        <v>160</v>
      </c>
      <c r="E65" s="56">
        <v>2200</v>
      </c>
      <c r="F65" s="56">
        <v>1018</v>
      </c>
      <c r="G65" s="75">
        <f t="shared" si="2"/>
        <v>3658</v>
      </c>
      <c r="H65" s="79">
        <f>B65+C65+D65+F65</f>
        <v>1458</v>
      </c>
      <c r="I65" s="7">
        <f>E68-E65</f>
        <v>1626</v>
      </c>
      <c r="J65" s="76">
        <f>H65-I65</f>
        <v>-168</v>
      </c>
    </row>
    <row r="66" spans="1:10" ht="15">
      <c r="A66" s="82" t="s">
        <v>22</v>
      </c>
      <c r="B66" s="74">
        <v>2807</v>
      </c>
      <c r="C66" s="56">
        <v>1785</v>
      </c>
      <c r="D66" s="56">
        <v>1100</v>
      </c>
      <c r="E66" s="56">
        <v>1385</v>
      </c>
      <c r="F66" s="56">
        <v>43732</v>
      </c>
      <c r="G66" s="75">
        <f t="shared" si="2"/>
        <v>50809</v>
      </c>
      <c r="H66" s="79">
        <f>B66+C66+D66+E66</f>
        <v>7077</v>
      </c>
      <c r="I66" s="7">
        <f>F68-F66</f>
        <v>3216</v>
      </c>
      <c r="J66" s="76">
        <f>H66-I66</f>
        <v>3861</v>
      </c>
    </row>
    <row r="67" spans="1:10" ht="15">
      <c r="A67" s="83"/>
      <c r="B67" s="74"/>
      <c r="C67" s="56"/>
      <c r="D67" s="56"/>
      <c r="E67" s="56"/>
      <c r="F67" s="56"/>
      <c r="G67" s="76"/>
      <c r="H67" s="80"/>
      <c r="I67" s="4"/>
      <c r="J67" s="76"/>
    </row>
    <row r="68" spans="1:10" ht="15.75">
      <c r="A68" s="84" t="s">
        <v>68</v>
      </c>
      <c r="B68" s="77">
        <v>4922</v>
      </c>
      <c r="C68" s="70">
        <v>4881</v>
      </c>
      <c r="D68" s="70">
        <v>3146</v>
      </c>
      <c r="E68" s="70">
        <v>3826</v>
      </c>
      <c r="F68" s="70">
        <v>46948</v>
      </c>
      <c r="G68" s="78">
        <f t="shared" si="2"/>
        <v>63723</v>
      </c>
      <c r="H68" s="81">
        <f>SUM(H62:H67)</f>
        <v>11512</v>
      </c>
      <c r="I68" s="71">
        <f>SUM(I62:I67)</f>
        <v>11512</v>
      </c>
      <c r="J68" s="78">
        <f>H68-I68</f>
        <v>0</v>
      </c>
    </row>
    <row r="71" ht="18.75">
      <c r="A71" s="5" t="s">
        <v>108</v>
      </c>
    </row>
    <row r="73" ht="15">
      <c r="A73" s="4"/>
    </row>
    <row r="74" spans="1:10" ht="36" customHeight="1">
      <c r="A74" s="193" t="s">
        <v>98</v>
      </c>
      <c r="B74" s="195" t="s">
        <v>111</v>
      </c>
      <c r="C74" s="196"/>
      <c r="D74" s="196"/>
      <c r="E74" s="196"/>
      <c r="F74" s="196"/>
      <c r="G74" s="197"/>
      <c r="H74" s="198" t="s">
        <v>114</v>
      </c>
      <c r="I74" s="199"/>
      <c r="J74" s="200"/>
    </row>
    <row r="75" spans="1:10" ht="31.5">
      <c r="A75" s="194"/>
      <c r="B75" s="72" t="s">
        <v>95</v>
      </c>
      <c r="C75" s="69" t="s">
        <v>96</v>
      </c>
      <c r="D75" s="69" t="s">
        <v>97</v>
      </c>
      <c r="E75" s="69" t="s">
        <v>23</v>
      </c>
      <c r="F75" s="69" t="s">
        <v>22</v>
      </c>
      <c r="G75" s="73" t="s">
        <v>74</v>
      </c>
      <c r="H75" s="23" t="s">
        <v>103</v>
      </c>
      <c r="I75" s="3" t="s">
        <v>104</v>
      </c>
      <c r="J75" s="22" t="s">
        <v>105</v>
      </c>
    </row>
    <row r="76" spans="1:10" ht="15">
      <c r="A76" s="82" t="s">
        <v>99</v>
      </c>
      <c r="B76" s="74">
        <v>1562</v>
      </c>
      <c r="C76" s="56">
        <v>89</v>
      </c>
      <c r="D76" s="56">
        <v>51</v>
      </c>
      <c r="E76" s="56">
        <v>27</v>
      </c>
      <c r="F76" s="56">
        <v>1027</v>
      </c>
      <c r="G76" s="75">
        <f>SUM(B76:F76)</f>
        <v>2756</v>
      </c>
      <c r="H76" s="79">
        <f>C76+D76+E76+F76</f>
        <v>1194</v>
      </c>
      <c r="I76" s="7">
        <f>B82-B76</f>
        <v>1796</v>
      </c>
      <c r="J76" s="76">
        <f>H76-I76</f>
        <v>-602</v>
      </c>
    </row>
    <row r="77" spans="1:10" ht="15">
      <c r="A77" s="82" t="s">
        <v>100</v>
      </c>
      <c r="B77" s="74">
        <v>86</v>
      </c>
      <c r="C77" s="56">
        <v>3436</v>
      </c>
      <c r="D77" s="56">
        <v>170</v>
      </c>
      <c r="E77" s="56">
        <v>169</v>
      </c>
      <c r="F77" s="56">
        <v>816</v>
      </c>
      <c r="G77" s="75">
        <f aca="true" t="shared" si="3" ref="G77:G82">SUM(B77:F77)</f>
        <v>4677</v>
      </c>
      <c r="H77" s="79">
        <f>B77+D77+E77+F77</f>
        <v>1241</v>
      </c>
      <c r="I77" s="7">
        <f>C82-C77</f>
        <v>1722</v>
      </c>
      <c r="J77" s="76">
        <f>H77-I77</f>
        <v>-481</v>
      </c>
    </row>
    <row r="78" spans="1:10" ht="15">
      <c r="A78" s="82" t="s">
        <v>97</v>
      </c>
      <c r="B78" s="74">
        <v>68</v>
      </c>
      <c r="C78" s="56">
        <v>349</v>
      </c>
      <c r="D78" s="56">
        <v>2851</v>
      </c>
      <c r="E78" s="56">
        <v>146</v>
      </c>
      <c r="F78" s="56">
        <v>831</v>
      </c>
      <c r="G78" s="75">
        <f t="shared" si="3"/>
        <v>4245</v>
      </c>
      <c r="H78" s="79">
        <f>B78+C78+E78+F78</f>
        <v>1394</v>
      </c>
      <c r="I78" s="7">
        <f>D82-D78</f>
        <v>1076</v>
      </c>
      <c r="J78" s="76">
        <f>H78-I78</f>
        <v>318</v>
      </c>
    </row>
    <row r="79" spans="1:10" ht="15">
      <c r="A79" s="82" t="s">
        <v>23</v>
      </c>
      <c r="B79" s="74">
        <v>70</v>
      </c>
      <c r="C79" s="56">
        <v>215</v>
      </c>
      <c r="D79" s="56">
        <v>119</v>
      </c>
      <c r="E79" s="56">
        <v>2911</v>
      </c>
      <c r="F79" s="56">
        <v>832</v>
      </c>
      <c r="G79" s="75">
        <f t="shared" si="3"/>
        <v>4147</v>
      </c>
      <c r="H79" s="79">
        <f>B79+C79+D79+F79</f>
        <v>1236</v>
      </c>
      <c r="I79" s="7">
        <f>E82-E79</f>
        <v>1545</v>
      </c>
      <c r="J79" s="76">
        <f>H79-I79</f>
        <v>-309</v>
      </c>
    </row>
    <row r="80" spans="1:10" ht="15">
      <c r="A80" s="82" t="s">
        <v>22</v>
      </c>
      <c r="B80" s="74">
        <v>1572</v>
      </c>
      <c r="C80" s="56">
        <v>1069</v>
      </c>
      <c r="D80" s="56">
        <v>736</v>
      </c>
      <c r="E80" s="56">
        <v>1203</v>
      </c>
      <c r="F80" s="56">
        <v>33044</v>
      </c>
      <c r="G80" s="75">
        <f t="shared" si="3"/>
        <v>37624</v>
      </c>
      <c r="H80" s="79">
        <f>B80+C80+D80+E80</f>
        <v>4580</v>
      </c>
      <c r="I80" s="7">
        <f>F82-F80</f>
        <v>3506</v>
      </c>
      <c r="J80" s="76">
        <f>H80-I80</f>
        <v>1074</v>
      </c>
    </row>
    <row r="81" spans="1:10" ht="15">
      <c r="A81" s="83"/>
      <c r="B81" s="74"/>
      <c r="C81" s="56"/>
      <c r="D81" s="56"/>
      <c r="E81" s="56"/>
      <c r="F81" s="56"/>
      <c r="G81" s="76"/>
      <c r="H81" s="80"/>
      <c r="I81" s="4"/>
      <c r="J81" s="76"/>
    </row>
    <row r="82" spans="1:10" ht="15.75">
      <c r="A82" s="84" t="s">
        <v>68</v>
      </c>
      <c r="B82" s="77">
        <v>3358</v>
      </c>
      <c r="C82" s="70">
        <v>5158</v>
      </c>
      <c r="D82" s="70">
        <v>3927</v>
      </c>
      <c r="E82" s="70">
        <v>4456</v>
      </c>
      <c r="F82" s="70">
        <v>36550</v>
      </c>
      <c r="G82" s="78">
        <f t="shared" si="3"/>
        <v>53449</v>
      </c>
      <c r="H82" s="81">
        <f>SUM(H76:H81)</f>
        <v>9645</v>
      </c>
      <c r="I82" s="71">
        <f>SUM(I76:I81)</f>
        <v>9645</v>
      </c>
      <c r="J82" s="78">
        <f>H82-I82</f>
        <v>0</v>
      </c>
    </row>
    <row r="84" ht="15">
      <c r="A84" s="87" t="s">
        <v>71</v>
      </c>
    </row>
    <row r="85" ht="15">
      <c r="A85" s="88" t="s">
        <v>116</v>
      </c>
    </row>
  </sheetData>
  <sheetProtection/>
  <mergeCells count="15">
    <mergeCell ref="H74:J74"/>
    <mergeCell ref="A74:A75"/>
    <mergeCell ref="A60:A61"/>
    <mergeCell ref="A46:A47"/>
    <mergeCell ref="B74:G74"/>
    <mergeCell ref="B60:G60"/>
    <mergeCell ref="B46:G46"/>
    <mergeCell ref="H46:J46"/>
    <mergeCell ref="H60:J60"/>
    <mergeCell ref="A9:A10"/>
    <mergeCell ref="B9:G9"/>
    <mergeCell ref="H9:J9"/>
    <mergeCell ref="A27:A28"/>
    <mergeCell ref="B27:G27"/>
    <mergeCell ref="H27:J27"/>
  </mergeCells>
  <printOptions/>
  <pageMargins left="0.5118110236220472" right="0.5118110236220472" top="1.141732283464567" bottom="0.7480314960629921" header="0.31496062992125984" footer="0.31496062992125984"/>
  <pageSetup fitToHeight="1" fitToWidth="1" horizontalDpi="600" verticalDpi="600" orientation="portrait" paperSize="9" scale="70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M188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" sqref="B2"/>
    </sheetView>
  </sheetViews>
  <sheetFormatPr defaultColWidth="11.00390625" defaultRowHeight="12"/>
  <cols>
    <col min="1" max="1" width="3.75390625" style="1" customWidth="1"/>
    <col min="2" max="2" width="21.125" style="6" customWidth="1"/>
    <col min="3" max="35" width="8.375" style="47" customWidth="1"/>
    <col min="36" max="36" width="8.75390625" style="54" customWidth="1"/>
    <col min="37" max="37" width="11.375" style="1" customWidth="1"/>
    <col min="38" max="38" width="10.25390625" style="1" customWidth="1"/>
    <col min="39" max="39" width="9.875" style="1" customWidth="1"/>
    <col min="40" max="16384" width="11.375" style="1" customWidth="1"/>
  </cols>
  <sheetData>
    <row r="2" spans="1:6" ht="24.75" customHeight="1">
      <c r="A2" s="177" t="s">
        <v>204</v>
      </c>
      <c r="B2" s="46"/>
      <c r="C2" s="51"/>
      <c r="D2" s="51"/>
      <c r="E2" s="51"/>
      <c r="F2" s="48"/>
    </row>
    <row r="3" ht="15">
      <c r="A3" s="6"/>
    </row>
    <row r="4" ht="15">
      <c r="A4" s="151" t="s">
        <v>238</v>
      </c>
    </row>
    <row r="5" ht="15">
      <c r="A5" s="11"/>
    </row>
    <row r="6" ht="15">
      <c r="A6" s="11"/>
    </row>
    <row r="7" ht="15.75">
      <c r="A7" s="180" t="s">
        <v>233</v>
      </c>
    </row>
    <row r="8" ht="15">
      <c r="A8" s="6"/>
    </row>
    <row r="9" spans="2:39" ht="17.25" customHeight="1">
      <c r="B9" s="52"/>
      <c r="C9" s="202" t="s">
        <v>202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</row>
    <row r="10" spans="1:39" ht="17.25" customHeight="1">
      <c r="A10" s="52"/>
      <c r="B10" s="203" t="s">
        <v>234</v>
      </c>
      <c r="C10" s="204" t="s">
        <v>73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5" t="s">
        <v>81</v>
      </c>
      <c r="AL10" s="205" t="s">
        <v>75</v>
      </c>
      <c r="AM10" s="205" t="s">
        <v>74</v>
      </c>
    </row>
    <row r="11" spans="1:39" s="49" customFormat="1" ht="72" customHeight="1">
      <c r="A11" s="52"/>
      <c r="B11" s="203"/>
      <c r="C11" s="53" t="s">
        <v>48</v>
      </c>
      <c r="D11" s="53" t="s">
        <v>2</v>
      </c>
      <c r="E11" s="53" t="s">
        <v>49</v>
      </c>
      <c r="F11" s="53" t="s">
        <v>50</v>
      </c>
      <c r="G11" s="53" t="s">
        <v>51</v>
      </c>
      <c r="H11" s="53" t="s">
        <v>52</v>
      </c>
      <c r="I11" s="53" t="s">
        <v>53</v>
      </c>
      <c r="J11" s="53" t="s">
        <v>54</v>
      </c>
      <c r="K11" s="53" t="s">
        <v>80</v>
      </c>
      <c r="L11" s="53" t="s">
        <v>55</v>
      </c>
      <c r="M11" s="53" t="s">
        <v>56</v>
      </c>
      <c r="N11" s="53" t="s">
        <v>17</v>
      </c>
      <c r="O11" s="53" t="s">
        <v>57</v>
      </c>
      <c r="P11" s="53" t="s">
        <v>58</v>
      </c>
      <c r="Q11" s="53" t="s">
        <v>59</v>
      </c>
      <c r="R11" s="53" t="s">
        <v>60</v>
      </c>
      <c r="S11" s="53" t="s">
        <v>61</v>
      </c>
      <c r="T11" s="53" t="s">
        <v>79</v>
      </c>
      <c r="U11" s="53" t="s">
        <v>62</v>
      </c>
      <c r="V11" s="53" t="s">
        <v>3</v>
      </c>
      <c r="W11" s="53" t="s">
        <v>4</v>
      </c>
      <c r="X11" s="53" t="s">
        <v>5</v>
      </c>
      <c r="Y11" s="53" t="s">
        <v>6</v>
      </c>
      <c r="Z11" s="53" t="s">
        <v>7</v>
      </c>
      <c r="AA11" s="53" t="s">
        <v>8</v>
      </c>
      <c r="AB11" s="53" t="s">
        <v>9</v>
      </c>
      <c r="AC11" s="53" t="s">
        <v>10</v>
      </c>
      <c r="AD11" s="53" t="s">
        <v>11</v>
      </c>
      <c r="AE11" s="53" t="s">
        <v>12</v>
      </c>
      <c r="AF11" s="53" t="s">
        <v>13</v>
      </c>
      <c r="AG11" s="53" t="s">
        <v>14</v>
      </c>
      <c r="AH11" s="53" t="s">
        <v>15</v>
      </c>
      <c r="AI11" s="53" t="s">
        <v>16</v>
      </c>
      <c r="AJ11" s="53" t="s">
        <v>74</v>
      </c>
      <c r="AK11" s="205"/>
      <c r="AL11" s="205"/>
      <c r="AM11" s="205"/>
    </row>
    <row r="12" spans="1:39" s="2" customFormat="1" ht="15">
      <c r="A12" s="201" t="s">
        <v>243</v>
      </c>
      <c r="B12" s="6" t="s">
        <v>48</v>
      </c>
      <c r="C12" s="190"/>
      <c r="D12" s="190"/>
      <c r="E12" s="190">
        <v>1</v>
      </c>
      <c r="F12" s="190"/>
      <c r="G12" s="190">
        <v>3</v>
      </c>
      <c r="H12" s="190"/>
      <c r="I12" s="190"/>
      <c r="J12" s="190">
        <v>1</v>
      </c>
      <c r="K12" s="190"/>
      <c r="L12" s="190">
        <v>2</v>
      </c>
      <c r="M12" s="190">
        <v>6</v>
      </c>
      <c r="N12" s="190"/>
      <c r="O12" s="190">
        <v>10</v>
      </c>
      <c r="P12" s="190"/>
      <c r="Q12" s="190"/>
      <c r="R12" s="190">
        <v>1</v>
      </c>
      <c r="S12" s="190"/>
      <c r="T12" s="190">
        <v>8</v>
      </c>
      <c r="U12" s="190">
        <v>66</v>
      </c>
      <c r="V12" s="190">
        <v>2</v>
      </c>
      <c r="W12" s="190">
        <v>1</v>
      </c>
      <c r="X12" s="190">
        <v>3</v>
      </c>
      <c r="Y12" s="190"/>
      <c r="Z12" s="190"/>
      <c r="AA12" s="190">
        <v>5</v>
      </c>
      <c r="AB12" s="190"/>
      <c r="AC12" s="190">
        <v>12</v>
      </c>
      <c r="AD12" s="190"/>
      <c r="AE12" s="190"/>
      <c r="AF12" s="190"/>
      <c r="AG12" s="190">
        <v>1</v>
      </c>
      <c r="AH12" s="190"/>
      <c r="AI12" s="190"/>
      <c r="AJ12" s="57">
        <f>SUM(C12:AI12)</f>
        <v>122</v>
      </c>
      <c r="AK12" s="190">
        <v>678</v>
      </c>
      <c r="AL12" s="190">
        <v>4</v>
      </c>
      <c r="AM12" s="57">
        <f>AJ12+AK12+AL12</f>
        <v>804</v>
      </c>
    </row>
    <row r="13" spans="1:39" s="2" customFormat="1" ht="15">
      <c r="A13" s="201"/>
      <c r="B13" s="6" t="s">
        <v>2</v>
      </c>
      <c r="C13" s="190"/>
      <c r="D13" s="190"/>
      <c r="E13" s="190">
        <v>4</v>
      </c>
      <c r="F13" s="190">
        <v>8</v>
      </c>
      <c r="G13" s="190">
        <v>61</v>
      </c>
      <c r="H13" s="190">
        <v>3</v>
      </c>
      <c r="I13" s="190">
        <v>1</v>
      </c>
      <c r="J13" s="190">
        <v>8</v>
      </c>
      <c r="K13" s="190"/>
      <c r="L13" s="190">
        <v>1</v>
      </c>
      <c r="M13" s="190">
        <v>13</v>
      </c>
      <c r="N13" s="190"/>
      <c r="O13" s="190">
        <v>9</v>
      </c>
      <c r="P13" s="190">
        <v>45</v>
      </c>
      <c r="Q13" s="190">
        <v>4</v>
      </c>
      <c r="R13" s="190">
        <v>1</v>
      </c>
      <c r="S13" s="190">
        <v>3</v>
      </c>
      <c r="T13" s="190">
        <v>38</v>
      </c>
      <c r="U13" s="190">
        <v>192</v>
      </c>
      <c r="V13" s="190">
        <v>2</v>
      </c>
      <c r="W13" s="190"/>
      <c r="X13" s="190">
        <v>75</v>
      </c>
      <c r="Y13" s="190">
        <v>3</v>
      </c>
      <c r="Z13" s="190">
        <v>8</v>
      </c>
      <c r="AA13" s="190">
        <v>3</v>
      </c>
      <c r="AB13" s="190">
        <v>2</v>
      </c>
      <c r="AC13" s="190">
        <v>2</v>
      </c>
      <c r="AD13" s="190">
        <v>6</v>
      </c>
      <c r="AE13" s="190"/>
      <c r="AF13" s="190">
        <v>18</v>
      </c>
      <c r="AG13" s="190">
        <v>1</v>
      </c>
      <c r="AH13" s="190">
        <v>1</v>
      </c>
      <c r="AI13" s="190"/>
      <c r="AJ13" s="57">
        <f aca="true" t="shared" si="0" ref="AJ13:AJ50">SUM(C13:AI13)</f>
        <v>512</v>
      </c>
      <c r="AK13" s="190">
        <v>2530</v>
      </c>
      <c r="AL13" s="190">
        <v>69</v>
      </c>
      <c r="AM13" s="57">
        <f aca="true" t="shared" si="1" ref="AM13:AM44">AJ13+AK13+AL13</f>
        <v>3111</v>
      </c>
    </row>
    <row r="14" spans="1:39" s="2" customFormat="1" ht="15">
      <c r="A14" s="201"/>
      <c r="B14" s="6" t="s">
        <v>49</v>
      </c>
      <c r="C14" s="190">
        <v>2</v>
      </c>
      <c r="D14" s="190">
        <v>17</v>
      </c>
      <c r="E14" s="190"/>
      <c r="F14" s="190"/>
      <c r="G14" s="190">
        <v>55</v>
      </c>
      <c r="H14" s="190">
        <v>6</v>
      </c>
      <c r="I14" s="190">
        <v>6</v>
      </c>
      <c r="J14" s="190">
        <v>38</v>
      </c>
      <c r="K14" s="190">
        <v>2</v>
      </c>
      <c r="L14" s="190">
        <v>17</v>
      </c>
      <c r="M14" s="190">
        <v>21</v>
      </c>
      <c r="N14" s="190">
        <v>3</v>
      </c>
      <c r="O14" s="190">
        <v>10</v>
      </c>
      <c r="P14" s="190">
        <v>31</v>
      </c>
      <c r="Q14" s="190"/>
      <c r="R14" s="190">
        <v>3</v>
      </c>
      <c r="S14" s="190">
        <v>7</v>
      </c>
      <c r="T14" s="190">
        <v>22</v>
      </c>
      <c r="U14" s="190">
        <v>217</v>
      </c>
      <c r="V14" s="190">
        <v>4</v>
      </c>
      <c r="W14" s="190">
        <v>1</v>
      </c>
      <c r="X14" s="190">
        <v>32</v>
      </c>
      <c r="Y14" s="190">
        <v>2</v>
      </c>
      <c r="Z14" s="190">
        <v>19</v>
      </c>
      <c r="AA14" s="190">
        <v>8</v>
      </c>
      <c r="AB14" s="190">
        <v>12</v>
      </c>
      <c r="AC14" s="190">
        <v>4</v>
      </c>
      <c r="AD14" s="190">
        <v>27</v>
      </c>
      <c r="AE14" s="190">
        <v>4</v>
      </c>
      <c r="AF14" s="190">
        <v>14</v>
      </c>
      <c r="AG14" s="190">
        <v>1</v>
      </c>
      <c r="AH14" s="190"/>
      <c r="AI14" s="190">
        <v>5</v>
      </c>
      <c r="AJ14" s="57">
        <f t="shared" si="0"/>
        <v>590</v>
      </c>
      <c r="AK14" s="190">
        <v>4284</v>
      </c>
      <c r="AL14" s="190">
        <v>323</v>
      </c>
      <c r="AM14" s="57">
        <f t="shared" si="1"/>
        <v>5197</v>
      </c>
    </row>
    <row r="15" spans="1:39" s="2" customFormat="1" ht="15">
      <c r="A15" s="201"/>
      <c r="B15" s="6" t="s">
        <v>50</v>
      </c>
      <c r="C15" s="190">
        <v>3</v>
      </c>
      <c r="D15" s="190">
        <v>1</v>
      </c>
      <c r="E15" s="190">
        <v>2</v>
      </c>
      <c r="F15" s="190"/>
      <c r="G15" s="190">
        <v>7</v>
      </c>
      <c r="H15" s="190"/>
      <c r="I15" s="190">
        <v>2</v>
      </c>
      <c r="J15" s="190">
        <v>5</v>
      </c>
      <c r="K15" s="190">
        <v>1</v>
      </c>
      <c r="L15" s="190">
        <v>2</v>
      </c>
      <c r="M15" s="190">
        <v>12</v>
      </c>
      <c r="N15" s="190">
        <v>4</v>
      </c>
      <c r="O15" s="190">
        <v>2</v>
      </c>
      <c r="P15" s="190">
        <v>7</v>
      </c>
      <c r="Q15" s="190"/>
      <c r="R15" s="190">
        <v>1</v>
      </c>
      <c r="S15" s="190"/>
      <c r="T15" s="190">
        <v>11</v>
      </c>
      <c r="U15" s="190">
        <v>115</v>
      </c>
      <c r="V15" s="190">
        <v>9</v>
      </c>
      <c r="W15" s="190">
        <v>1</v>
      </c>
      <c r="X15" s="190">
        <v>1</v>
      </c>
      <c r="Y15" s="190"/>
      <c r="Z15" s="190">
        <v>6</v>
      </c>
      <c r="AA15" s="190">
        <v>4</v>
      </c>
      <c r="AB15" s="190"/>
      <c r="AC15" s="190">
        <v>3</v>
      </c>
      <c r="AD15" s="190">
        <v>10</v>
      </c>
      <c r="AE15" s="190">
        <v>2</v>
      </c>
      <c r="AF15" s="190">
        <v>5</v>
      </c>
      <c r="AG15" s="190"/>
      <c r="AH15" s="190">
        <v>3</v>
      </c>
      <c r="AI15" s="190">
        <v>1</v>
      </c>
      <c r="AJ15" s="57">
        <f t="shared" si="0"/>
        <v>220</v>
      </c>
      <c r="AK15" s="190">
        <v>3156</v>
      </c>
      <c r="AL15" s="190">
        <v>29</v>
      </c>
      <c r="AM15" s="57">
        <f t="shared" si="1"/>
        <v>3405</v>
      </c>
    </row>
    <row r="16" spans="1:39" s="2" customFormat="1" ht="15">
      <c r="A16" s="201"/>
      <c r="B16" s="6" t="s">
        <v>51</v>
      </c>
      <c r="C16" s="190">
        <v>6</v>
      </c>
      <c r="D16" s="190">
        <v>82</v>
      </c>
      <c r="E16" s="190">
        <v>31</v>
      </c>
      <c r="F16" s="190">
        <v>31</v>
      </c>
      <c r="G16" s="190"/>
      <c r="H16" s="190">
        <v>9</v>
      </c>
      <c r="I16" s="190">
        <v>34</v>
      </c>
      <c r="J16" s="190">
        <v>20</v>
      </c>
      <c r="K16" s="190">
        <v>18</v>
      </c>
      <c r="L16" s="190">
        <v>11</v>
      </c>
      <c r="M16" s="190">
        <v>82</v>
      </c>
      <c r="N16" s="190">
        <v>29</v>
      </c>
      <c r="O16" s="190">
        <v>25</v>
      </c>
      <c r="P16" s="190">
        <v>51</v>
      </c>
      <c r="Q16" s="190">
        <v>252</v>
      </c>
      <c r="R16" s="190">
        <v>56</v>
      </c>
      <c r="S16" s="190">
        <v>11</v>
      </c>
      <c r="T16" s="190">
        <v>1070</v>
      </c>
      <c r="U16" s="190">
        <v>4307</v>
      </c>
      <c r="V16" s="190">
        <v>8</v>
      </c>
      <c r="W16" s="190">
        <v>80</v>
      </c>
      <c r="X16" s="190">
        <v>758</v>
      </c>
      <c r="Y16" s="190">
        <v>21</v>
      </c>
      <c r="Z16" s="190">
        <v>54</v>
      </c>
      <c r="AA16" s="190">
        <v>30</v>
      </c>
      <c r="AB16" s="190">
        <v>21</v>
      </c>
      <c r="AC16" s="190">
        <v>7</v>
      </c>
      <c r="AD16" s="190">
        <v>19</v>
      </c>
      <c r="AE16" s="190">
        <v>12</v>
      </c>
      <c r="AF16" s="190">
        <v>44</v>
      </c>
      <c r="AG16" s="190">
        <v>7</v>
      </c>
      <c r="AH16" s="190">
        <v>23</v>
      </c>
      <c r="AI16" s="190">
        <v>11</v>
      </c>
      <c r="AJ16" s="57">
        <f t="shared" si="0"/>
        <v>7220</v>
      </c>
      <c r="AK16" s="190">
        <v>24141</v>
      </c>
      <c r="AL16" s="190">
        <v>1629</v>
      </c>
      <c r="AM16" s="57">
        <f t="shared" si="1"/>
        <v>32990</v>
      </c>
    </row>
    <row r="17" spans="1:39" s="2" customFormat="1" ht="15">
      <c r="A17" s="201"/>
      <c r="B17" s="6" t="s">
        <v>52</v>
      </c>
      <c r="C17" s="190"/>
      <c r="D17" s="190">
        <v>9</v>
      </c>
      <c r="E17" s="190">
        <v>1</v>
      </c>
      <c r="F17" s="190">
        <v>2</v>
      </c>
      <c r="G17" s="190">
        <v>3</v>
      </c>
      <c r="H17" s="190"/>
      <c r="I17" s="190"/>
      <c r="J17" s="190"/>
      <c r="K17" s="190"/>
      <c r="L17" s="190"/>
      <c r="M17" s="190">
        <v>6</v>
      </c>
      <c r="N17" s="190">
        <v>10</v>
      </c>
      <c r="O17" s="190">
        <v>3</v>
      </c>
      <c r="P17" s="190">
        <v>36</v>
      </c>
      <c r="Q17" s="190">
        <v>3</v>
      </c>
      <c r="R17" s="190"/>
      <c r="S17" s="190">
        <v>6</v>
      </c>
      <c r="T17" s="190">
        <v>21</v>
      </c>
      <c r="U17" s="190">
        <v>58</v>
      </c>
      <c r="V17" s="190"/>
      <c r="W17" s="190"/>
      <c r="X17" s="190"/>
      <c r="Y17" s="190"/>
      <c r="Z17" s="190"/>
      <c r="AA17" s="190">
        <v>1</v>
      </c>
      <c r="AB17" s="190">
        <v>1</v>
      </c>
      <c r="AC17" s="190"/>
      <c r="AD17" s="190">
        <v>3</v>
      </c>
      <c r="AE17" s="190">
        <v>8</v>
      </c>
      <c r="AF17" s="190">
        <v>2</v>
      </c>
      <c r="AG17" s="190">
        <v>5</v>
      </c>
      <c r="AH17" s="190"/>
      <c r="AI17" s="190"/>
      <c r="AJ17" s="57">
        <f t="shared" si="0"/>
        <v>178</v>
      </c>
      <c r="AK17" s="190">
        <v>471</v>
      </c>
      <c r="AL17" s="190">
        <v>17</v>
      </c>
      <c r="AM17" s="57">
        <f t="shared" si="1"/>
        <v>666</v>
      </c>
    </row>
    <row r="18" spans="1:39" s="2" customFormat="1" ht="15">
      <c r="A18" s="201"/>
      <c r="B18" s="6" t="s">
        <v>53</v>
      </c>
      <c r="C18" s="190"/>
      <c r="D18" s="190"/>
      <c r="E18" s="190">
        <v>3</v>
      </c>
      <c r="F18" s="190">
        <v>6</v>
      </c>
      <c r="G18" s="190">
        <v>12</v>
      </c>
      <c r="H18" s="190"/>
      <c r="I18" s="190"/>
      <c r="J18" s="190">
        <v>6</v>
      </c>
      <c r="K18" s="190"/>
      <c r="L18" s="190">
        <v>3</v>
      </c>
      <c r="M18" s="190">
        <v>8</v>
      </c>
      <c r="N18" s="190"/>
      <c r="O18" s="190">
        <v>2</v>
      </c>
      <c r="P18" s="190">
        <v>1</v>
      </c>
      <c r="Q18" s="190"/>
      <c r="R18" s="190">
        <v>1</v>
      </c>
      <c r="S18" s="190"/>
      <c r="T18" s="190">
        <v>6</v>
      </c>
      <c r="U18" s="190">
        <v>65</v>
      </c>
      <c r="V18" s="190">
        <v>4</v>
      </c>
      <c r="W18" s="190">
        <v>2</v>
      </c>
      <c r="X18" s="190">
        <v>5</v>
      </c>
      <c r="Y18" s="190"/>
      <c r="Z18" s="190">
        <v>2</v>
      </c>
      <c r="AA18" s="190">
        <v>7</v>
      </c>
      <c r="AB18" s="190">
        <v>2</v>
      </c>
      <c r="AC18" s="190">
        <v>8</v>
      </c>
      <c r="AD18" s="190"/>
      <c r="AE18" s="190"/>
      <c r="AF18" s="190">
        <v>2</v>
      </c>
      <c r="AG18" s="190">
        <v>23</v>
      </c>
      <c r="AH18" s="190">
        <v>5</v>
      </c>
      <c r="AI18" s="190">
        <v>1</v>
      </c>
      <c r="AJ18" s="57">
        <f t="shared" si="0"/>
        <v>174</v>
      </c>
      <c r="AK18" s="190">
        <v>2050</v>
      </c>
      <c r="AL18" s="190">
        <v>29</v>
      </c>
      <c r="AM18" s="57">
        <f t="shared" si="1"/>
        <v>2253</v>
      </c>
    </row>
    <row r="19" spans="1:39" s="2" customFormat="1" ht="15">
      <c r="A19" s="201"/>
      <c r="B19" s="6" t="s">
        <v>54</v>
      </c>
      <c r="C19" s="190"/>
      <c r="D19" s="190">
        <v>1</v>
      </c>
      <c r="E19" s="190">
        <v>5</v>
      </c>
      <c r="F19" s="190">
        <v>9</v>
      </c>
      <c r="G19" s="190">
        <v>23</v>
      </c>
      <c r="H19" s="190"/>
      <c r="I19" s="190">
        <v>5</v>
      </c>
      <c r="J19" s="190"/>
      <c r="K19" s="190"/>
      <c r="L19" s="190"/>
      <c r="M19" s="190">
        <v>15</v>
      </c>
      <c r="N19" s="190">
        <v>10</v>
      </c>
      <c r="O19" s="190">
        <v>3</v>
      </c>
      <c r="P19" s="190">
        <v>6</v>
      </c>
      <c r="Q19" s="190">
        <v>12</v>
      </c>
      <c r="R19" s="190">
        <v>9</v>
      </c>
      <c r="S19" s="190"/>
      <c r="T19" s="190">
        <v>6</v>
      </c>
      <c r="U19" s="190">
        <v>106</v>
      </c>
      <c r="V19" s="190"/>
      <c r="W19" s="190"/>
      <c r="X19" s="190">
        <v>4</v>
      </c>
      <c r="Y19" s="190"/>
      <c r="Z19" s="190">
        <v>19</v>
      </c>
      <c r="AA19" s="190">
        <v>2</v>
      </c>
      <c r="AB19" s="190">
        <v>4</v>
      </c>
      <c r="AC19" s="190"/>
      <c r="AD19" s="190">
        <v>5</v>
      </c>
      <c r="AE19" s="190">
        <v>2</v>
      </c>
      <c r="AF19" s="190">
        <v>1</v>
      </c>
      <c r="AG19" s="190"/>
      <c r="AH19" s="190"/>
      <c r="AI19" s="190"/>
      <c r="AJ19" s="57">
        <f t="shared" si="0"/>
        <v>247</v>
      </c>
      <c r="AK19" s="190">
        <v>3382</v>
      </c>
      <c r="AL19" s="190">
        <v>34</v>
      </c>
      <c r="AM19" s="57">
        <f t="shared" si="1"/>
        <v>3663</v>
      </c>
    </row>
    <row r="20" spans="1:39" s="2" customFormat="1" ht="15">
      <c r="A20" s="201"/>
      <c r="B20" s="6" t="s">
        <v>80</v>
      </c>
      <c r="C20" s="190">
        <v>5</v>
      </c>
      <c r="D20" s="190"/>
      <c r="E20" s="190"/>
      <c r="F20" s="190">
        <v>1</v>
      </c>
      <c r="G20" s="190">
        <v>2</v>
      </c>
      <c r="H20" s="190"/>
      <c r="I20" s="190"/>
      <c r="J20" s="190"/>
      <c r="K20" s="190"/>
      <c r="L20" s="190">
        <v>2</v>
      </c>
      <c r="M20" s="190">
        <v>2</v>
      </c>
      <c r="N20" s="190"/>
      <c r="O20" s="190"/>
      <c r="P20" s="190"/>
      <c r="Q20" s="190">
        <v>4</v>
      </c>
      <c r="R20" s="190"/>
      <c r="S20" s="190"/>
      <c r="T20" s="190">
        <v>10</v>
      </c>
      <c r="U20" s="190">
        <v>65</v>
      </c>
      <c r="V20" s="190"/>
      <c r="W20" s="190"/>
      <c r="X20" s="190"/>
      <c r="Y20" s="190"/>
      <c r="Z20" s="190">
        <v>1</v>
      </c>
      <c r="AA20" s="190">
        <v>6</v>
      </c>
      <c r="AB20" s="190"/>
      <c r="AC20" s="190">
        <v>1</v>
      </c>
      <c r="AD20" s="190"/>
      <c r="AE20" s="190"/>
      <c r="AF20" s="190"/>
      <c r="AG20" s="190"/>
      <c r="AH20" s="190">
        <v>1</v>
      </c>
      <c r="AI20" s="190"/>
      <c r="AJ20" s="57">
        <f t="shared" si="0"/>
        <v>100</v>
      </c>
      <c r="AK20" s="190">
        <v>1729</v>
      </c>
      <c r="AL20" s="190">
        <v>41</v>
      </c>
      <c r="AM20" s="57">
        <f t="shared" si="1"/>
        <v>1870</v>
      </c>
    </row>
    <row r="21" spans="1:39" s="2" customFormat="1" ht="15">
      <c r="A21" s="201"/>
      <c r="B21" s="6" t="s">
        <v>55</v>
      </c>
      <c r="C21" s="190"/>
      <c r="D21" s="190">
        <v>1</v>
      </c>
      <c r="E21" s="190">
        <v>1</v>
      </c>
      <c r="F21" s="190"/>
      <c r="G21" s="190">
        <v>2</v>
      </c>
      <c r="H21" s="190">
        <v>4</v>
      </c>
      <c r="I21" s="190">
        <v>2</v>
      </c>
      <c r="J21" s="190">
        <v>4</v>
      </c>
      <c r="K21" s="190"/>
      <c r="L21" s="190"/>
      <c r="M21" s="190">
        <v>16</v>
      </c>
      <c r="N21" s="190"/>
      <c r="O21" s="190">
        <v>24</v>
      </c>
      <c r="P21" s="190"/>
      <c r="Q21" s="190"/>
      <c r="R21" s="190"/>
      <c r="S21" s="190"/>
      <c r="T21" s="190">
        <v>1</v>
      </c>
      <c r="U21" s="190">
        <v>58</v>
      </c>
      <c r="V21" s="190">
        <v>10</v>
      </c>
      <c r="W21" s="190">
        <v>2</v>
      </c>
      <c r="X21" s="190">
        <v>5</v>
      </c>
      <c r="Y21" s="190">
        <v>2</v>
      </c>
      <c r="Z21" s="190"/>
      <c r="AA21" s="190">
        <v>4</v>
      </c>
      <c r="AB21" s="190"/>
      <c r="AC21" s="190">
        <v>7</v>
      </c>
      <c r="AD21" s="190"/>
      <c r="AE21" s="190"/>
      <c r="AF21" s="190"/>
      <c r="AG21" s="190">
        <v>5</v>
      </c>
      <c r="AH21" s="190">
        <v>4</v>
      </c>
      <c r="AI21" s="190">
        <v>1</v>
      </c>
      <c r="AJ21" s="57">
        <f t="shared" si="0"/>
        <v>153</v>
      </c>
      <c r="AK21" s="190">
        <v>1506</v>
      </c>
      <c r="AL21" s="190">
        <v>3</v>
      </c>
      <c r="AM21" s="57">
        <f t="shared" si="1"/>
        <v>1662</v>
      </c>
    </row>
    <row r="22" spans="1:39" s="2" customFormat="1" ht="15">
      <c r="A22" s="201"/>
      <c r="B22" s="6" t="s">
        <v>56</v>
      </c>
      <c r="C22" s="190">
        <v>1</v>
      </c>
      <c r="D22" s="190">
        <v>4</v>
      </c>
      <c r="E22" s="190">
        <v>33</v>
      </c>
      <c r="F22" s="190">
        <v>23</v>
      </c>
      <c r="G22" s="190">
        <v>39</v>
      </c>
      <c r="H22" s="190"/>
      <c r="I22" s="190">
        <v>43</v>
      </c>
      <c r="J22" s="190">
        <v>23</v>
      </c>
      <c r="K22" s="190">
        <v>6</v>
      </c>
      <c r="L22" s="190">
        <v>17</v>
      </c>
      <c r="M22" s="190"/>
      <c r="N22" s="190">
        <v>16</v>
      </c>
      <c r="O22" s="190">
        <v>62</v>
      </c>
      <c r="P22" s="190">
        <v>19</v>
      </c>
      <c r="Q22" s="190">
        <v>28</v>
      </c>
      <c r="R22" s="190">
        <v>6</v>
      </c>
      <c r="S22" s="190">
        <v>2</v>
      </c>
      <c r="T22" s="190">
        <v>70</v>
      </c>
      <c r="U22" s="190">
        <v>439</v>
      </c>
      <c r="V22" s="190">
        <v>13</v>
      </c>
      <c r="W22" s="190">
        <v>3</v>
      </c>
      <c r="X22" s="190">
        <v>50</v>
      </c>
      <c r="Y22" s="190">
        <v>41</v>
      </c>
      <c r="Z22" s="190">
        <v>39</v>
      </c>
      <c r="AA22" s="190">
        <v>35</v>
      </c>
      <c r="AB22" s="190">
        <v>155</v>
      </c>
      <c r="AC22" s="190">
        <v>6</v>
      </c>
      <c r="AD22" s="190">
        <v>89</v>
      </c>
      <c r="AE22" s="190"/>
      <c r="AF22" s="190">
        <v>18</v>
      </c>
      <c r="AG22" s="190">
        <v>18</v>
      </c>
      <c r="AH22" s="190">
        <v>122</v>
      </c>
      <c r="AI22" s="190">
        <v>10</v>
      </c>
      <c r="AJ22" s="57">
        <f t="shared" si="0"/>
        <v>1430</v>
      </c>
      <c r="AK22" s="190">
        <v>5347</v>
      </c>
      <c r="AL22" s="190">
        <v>605</v>
      </c>
      <c r="AM22" s="57">
        <f t="shared" si="1"/>
        <v>7382</v>
      </c>
    </row>
    <row r="23" spans="1:39" s="2" customFormat="1" ht="15">
      <c r="A23" s="201"/>
      <c r="B23" s="6" t="s">
        <v>17</v>
      </c>
      <c r="C23" s="190">
        <v>1</v>
      </c>
      <c r="D23" s="190"/>
      <c r="E23" s="190">
        <v>1</v>
      </c>
      <c r="F23" s="190">
        <v>5</v>
      </c>
      <c r="G23" s="190"/>
      <c r="H23" s="190"/>
      <c r="I23" s="190"/>
      <c r="J23" s="190">
        <v>8</v>
      </c>
      <c r="K23" s="190">
        <v>1</v>
      </c>
      <c r="L23" s="190"/>
      <c r="M23" s="190">
        <v>1</v>
      </c>
      <c r="N23" s="190"/>
      <c r="O23" s="190">
        <v>9</v>
      </c>
      <c r="P23" s="190">
        <v>1</v>
      </c>
      <c r="Q23" s="190">
        <v>7</v>
      </c>
      <c r="R23" s="190"/>
      <c r="S23" s="190">
        <v>1</v>
      </c>
      <c r="T23" s="190">
        <v>3</v>
      </c>
      <c r="U23" s="190">
        <v>25</v>
      </c>
      <c r="V23" s="190"/>
      <c r="W23" s="190">
        <v>3</v>
      </c>
      <c r="X23" s="190">
        <v>2</v>
      </c>
      <c r="Y23" s="190"/>
      <c r="Z23" s="190"/>
      <c r="AA23" s="190">
        <v>1</v>
      </c>
      <c r="AB23" s="190"/>
      <c r="AC23" s="190"/>
      <c r="AD23" s="190"/>
      <c r="AE23" s="190">
        <v>2</v>
      </c>
      <c r="AF23" s="190"/>
      <c r="AG23" s="190"/>
      <c r="AH23" s="190"/>
      <c r="AI23" s="190"/>
      <c r="AJ23" s="57">
        <f t="shared" si="0"/>
        <v>71</v>
      </c>
      <c r="AK23" s="190">
        <v>1132</v>
      </c>
      <c r="AL23" s="190">
        <v>11</v>
      </c>
      <c r="AM23" s="57">
        <f t="shared" si="1"/>
        <v>1214</v>
      </c>
    </row>
    <row r="24" spans="1:39" s="2" customFormat="1" ht="15">
      <c r="A24" s="201"/>
      <c r="B24" s="6" t="s">
        <v>57</v>
      </c>
      <c r="C24" s="190">
        <v>24</v>
      </c>
      <c r="D24" s="190"/>
      <c r="E24" s="190">
        <v>10</v>
      </c>
      <c r="F24" s="190">
        <v>6</v>
      </c>
      <c r="G24" s="190">
        <v>16</v>
      </c>
      <c r="H24" s="190"/>
      <c r="I24" s="190">
        <v>7</v>
      </c>
      <c r="J24" s="190">
        <v>3</v>
      </c>
      <c r="K24" s="190">
        <v>1</v>
      </c>
      <c r="L24" s="190">
        <v>57</v>
      </c>
      <c r="M24" s="190">
        <v>16</v>
      </c>
      <c r="N24" s="190">
        <v>1</v>
      </c>
      <c r="O24" s="190">
        <v>2</v>
      </c>
      <c r="P24" s="190">
        <v>1</v>
      </c>
      <c r="Q24" s="190">
        <v>10</v>
      </c>
      <c r="R24" s="190">
        <v>6</v>
      </c>
      <c r="S24" s="190"/>
      <c r="T24" s="190">
        <v>7</v>
      </c>
      <c r="U24" s="190">
        <v>158</v>
      </c>
      <c r="V24" s="190">
        <v>39</v>
      </c>
      <c r="W24" s="190">
        <v>1</v>
      </c>
      <c r="X24" s="190">
        <v>10</v>
      </c>
      <c r="Y24" s="190">
        <v>5</v>
      </c>
      <c r="Z24" s="190">
        <v>10</v>
      </c>
      <c r="AA24" s="190">
        <v>12</v>
      </c>
      <c r="AB24" s="190">
        <v>15</v>
      </c>
      <c r="AC24" s="190">
        <v>37</v>
      </c>
      <c r="AD24" s="190">
        <v>8</v>
      </c>
      <c r="AE24" s="190"/>
      <c r="AF24" s="190">
        <v>4</v>
      </c>
      <c r="AG24" s="190">
        <v>3</v>
      </c>
      <c r="AH24" s="190">
        <v>10</v>
      </c>
      <c r="AI24" s="190">
        <v>1</v>
      </c>
      <c r="AJ24" s="57">
        <f t="shared" si="0"/>
        <v>480</v>
      </c>
      <c r="AK24" s="190">
        <v>2923</v>
      </c>
      <c r="AL24" s="190">
        <v>242</v>
      </c>
      <c r="AM24" s="57">
        <f t="shared" si="1"/>
        <v>3645</v>
      </c>
    </row>
    <row r="25" spans="1:39" s="2" customFormat="1" ht="15">
      <c r="A25" s="201"/>
      <c r="B25" s="6" t="s">
        <v>58</v>
      </c>
      <c r="C25" s="190"/>
      <c r="D25" s="190">
        <v>27</v>
      </c>
      <c r="E25" s="190">
        <v>45</v>
      </c>
      <c r="F25" s="190">
        <v>16</v>
      </c>
      <c r="G25" s="190">
        <v>14</v>
      </c>
      <c r="H25" s="190">
        <v>37</v>
      </c>
      <c r="I25" s="190"/>
      <c r="J25" s="190">
        <v>7</v>
      </c>
      <c r="K25" s="190"/>
      <c r="L25" s="190"/>
      <c r="M25" s="190">
        <v>22</v>
      </c>
      <c r="N25" s="190">
        <v>6</v>
      </c>
      <c r="O25" s="190">
        <v>3</v>
      </c>
      <c r="P25" s="190"/>
      <c r="Q25" s="190">
        <v>5</v>
      </c>
      <c r="R25" s="190">
        <v>16</v>
      </c>
      <c r="S25" s="190">
        <v>17</v>
      </c>
      <c r="T25" s="190">
        <v>35</v>
      </c>
      <c r="U25" s="190">
        <v>126</v>
      </c>
      <c r="V25" s="190"/>
      <c r="W25" s="190"/>
      <c r="X25" s="190">
        <v>22</v>
      </c>
      <c r="Y25" s="190">
        <v>6</v>
      </c>
      <c r="Z25" s="190">
        <v>11</v>
      </c>
      <c r="AA25" s="190"/>
      <c r="AB25" s="190">
        <v>6</v>
      </c>
      <c r="AC25" s="190">
        <v>3</v>
      </c>
      <c r="AD25" s="190">
        <v>3</v>
      </c>
      <c r="AE25" s="190">
        <v>49</v>
      </c>
      <c r="AF25" s="190">
        <v>16</v>
      </c>
      <c r="AG25" s="190"/>
      <c r="AH25" s="190"/>
      <c r="AI25" s="190">
        <v>2</v>
      </c>
      <c r="AJ25" s="57">
        <f t="shared" si="0"/>
        <v>494</v>
      </c>
      <c r="AK25" s="190">
        <v>2625</v>
      </c>
      <c r="AL25" s="190">
        <v>190</v>
      </c>
      <c r="AM25" s="57">
        <f t="shared" si="1"/>
        <v>3309</v>
      </c>
    </row>
    <row r="26" spans="1:39" s="2" customFormat="1" ht="15">
      <c r="A26" s="201"/>
      <c r="B26" s="6" t="s">
        <v>59</v>
      </c>
      <c r="C26" s="190"/>
      <c r="D26" s="190">
        <v>2</v>
      </c>
      <c r="E26" s="190">
        <v>1</v>
      </c>
      <c r="F26" s="190">
        <v>1</v>
      </c>
      <c r="G26" s="190">
        <v>45</v>
      </c>
      <c r="H26" s="190"/>
      <c r="I26" s="190">
        <v>2</v>
      </c>
      <c r="J26" s="190">
        <v>6</v>
      </c>
      <c r="K26" s="190">
        <v>3</v>
      </c>
      <c r="L26" s="190"/>
      <c r="M26" s="190">
        <v>18</v>
      </c>
      <c r="N26" s="190">
        <v>3</v>
      </c>
      <c r="O26" s="190">
        <v>4</v>
      </c>
      <c r="P26" s="190">
        <v>1</v>
      </c>
      <c r="Q26" s="190"/>
      <c r="R26" s="190">
        <v>31</v>
      </c>
      <c r="S26" s="190"/>
      <c r="T26" s="190">
        <v>33</v>
      </c>
      <c r="U26" s="190">
        <v>504</v>
      </c>
      <c r="V26" s="190"/>
      <c r="W26" s="190">
        <v>14</v>
      </c>
      <c r="X26" s="190">
        <v>27</v>
      </c>
      <c r="Y26" s="190">
        <v>5</v>
      </c>
      <c r="Z26" s="190">
        <v>6</v>
      </c>
      <c r="AA26" s="190">
        <v>1</v>
      </c>
      <c r="AB26" s="190"/>
      <c r="AC26" s="190"/>
      <c r="AD26" s="190">
        <v>3</v>
      </c>
      <c r="AE26" s="190"/>
      <c r="AF26" s="190">
        <v>3</v>
      </c>
      <c r="AG26" s="190">
        <v>7</v>
      </c>
      <c r="AH26" s="190">
        <v>4</v>
      </c>
      <c r="AI26" s="190">
        <v>4</v>
      </c>
      <c r="AJ26" s="57">
        <f t="shared" si="0"/>
        <v>728</v>
      </c>
      <c r="AK26" s="190">
        <v>7449</v>
      </c>
      <c r="AL26" s="190">
        <v>252</v>
      </c>
      <c r="AM26" s="57">
        <f t="shared" si="1"/>
        <v>8429</v>
      </c>
    </row>
    <row r="27" spans="1:39" s="2" customFormat="1" ht="15">
      <c r="A27" s="201"/>
      <c r="B27" s="6" t="s">
        <v>60</v>
      </c>
      <c r="C27" s="190"/>
      <c r="D27" s="190"/>
      <c r="E27" s="190">
        <v>1</v>
      </c>
      <c r="F27" s="190">
        <v>3</v>
      </c>
      <c r="G27" s="190">
        <v>15</v>
      </c>
      <c r="H27" s="190"/>
      <c r="I27" s="190">
        <v>7</v>
      </c>
      <c r="J27" s="190">
        <v>3</v>
      </c>
      <c r="K27" s="190">
        <v>1</v>
      </c>
      <c r="L27" s="190"/>
      <c r="M27" s="190">
        <v>4</v>
      </c>
      <c r="N27" s="190"/>
      <c r="O27" s="190">
        <v>2</v>
      </c>
      <c r="P27" s="190"/>
      <c r="Q27" s="190">
        <v>32</v>
      </c>
      <c r="R27" s="190"/>
      <c r="S27" s="190"/>
      <c r="T27" s="190">
        <v>18</v>
      </c>
      <c r="U27" s="190">
        <v>293</v>
      </c>
      <c r="V27" s="190"/>
      <c r="W27" s="190">
        <v>4</v>
      </c>
      <c r="X27" s="190">
        <v>11</v>
      </c>
      <c r="Y27" s="190">
        <v>9</v>
      </c>
      <c r="Z27" s="190">
        <v>3</v>
      </c>
      <c r="AA27" s="190">
        <v>3</v>
      </c>
      <c r="AB27" s="190">
        <v>2</v>
      </c>
      <c r="AC27" s="190">
        <v>1</v>
      </c>
      <c r="AD27" s="190"/>
      <c r="AE27" s="190"/>
      <c r="AF27" s="190"/>
      <c r="AG27" s="190"/>
      <c r="AH27" s="190"/>
      <c r="AI27" s="190"/>
      <c r="AJ27" s="57">
        <f t="shared" si="0"/>
        <v>412</v>
      </c>
      <c r="AK27" s="190">
        <v>4747</v>
      </c>
      <c r="AL27" s="190">
        <v>64</v>
      </c>
      <c r="AM27" s="57">
        <f t="shared" si="1"/>
        <v>5223</v>
      </c>
    </row>
    <row r="28" spans="1:39" s="2" customFormat="1" ht="15">
      <c r="A28" s="201"/>
      <c r="B28" s="6" t="s">
        <v>61</v>
      </c>
      <c r="C28" s="190"/>
      <c r="D28" s="190">
        <v>1</v>
      </c>
      <c r="E28" s="190">
        <v>10</v>
      </c>
      <c r="F28" s="190"/>
      <c r="G28" s="190">
        <v>2</v>
      </c>
      <c r="H28" s="190">
        <v>1</v>
      </c>
      <c r="I28" s="190"/>
      <c r="J28" s="190"/>
      <c r="K28" s="190"/>
      <c r="L28" s="190"/>
      <c r="M28" s="190"/>
      <c r="N28" s="190">
        <v>5</v>
      </c>
      <c r="O28" s="190">
        <v>1</v>
      </c>
      <c r="P28" s="190">
        <v>29</v>
      </c>
      <c r="Q28" s="190"/>
      <c r="R28" s="190"/>
      <c r="S28" s="190"/>
      <c r="T28" s="190">
        <v>7</v>
      </c>
      <c r="U28" s="190">
        <v>14</v>
      </c>
      <c r="V28" s="190"/>
      <c r="W28" s="190"/>
      <c r="X28" s="190">
        <v>5</v>
      </c>
      <c r="Y28" s="190"/>
      <c r="Z28" s="190">
        <v>6</v>
      </c>
      <c r="AA28" s="190"/>
      <c r="AB28" s="190"/>
      <c r="AC28" s="190"/>
      <c r="AD28" s="190"/>
      <c r="AE28" s="190">
        <v>5</v>
      </c>
      <c r="AF28" s="190"/>
      <c r="AG28" s="190"/>
      <c r="AH28" s="190"/>
      <c r="AI28" s="190"/>
      <c r="AJ28" s="57">
        <f t="shared" si="0"/>
        <v>86</v>
      </c>
      <c r="AK28" s="190">
        <v>552</v>
      </c>
      <c r="AL28" s="190">
        <v>6</v>
      </c>
      <c r="AM28" s="57">
        <f t="shared" si="1"/>
        <v>644</v>
      </c>
    </row>
    <row r="29" spans="1:39" s="2" customFormat="1" ht="15">
      <c r="A29" s="201"/>
      <c r="B29" s="6" t="s">
        <v>79</v>
      </c>
      <c r="C29" s="190">
        <v>20</v>
      </c>
      <c r="D29" s="190">
        <v>23</v>
      </c>
      <c r="E29" s="190">
        <v>50</v>
      </c>
      <c r="F29" s="190">
        <v>17</v>
      </c>
      <c r="G29" s="190">
        <v>625</v>
      </c>
      <c r="H29" s="190">
        <v>4</v>
      </c>
      <c r="I29" s="190">
        <v>12</v>
      </c>
      <c r="J29" s="190">
        <v>41</v>
      </c>
      <c r="K29" s="190">
        <v>28</v>
      </c>
      <c r="L29" s="190">
        <v>5</v>
      </c>
      <c r="M29" s="190">
        <v>126</v>
      </c>
      <c r="N29" s="190">
        <v>13</v>
      </c>
      <c r="O29" s="190">
        <v>29</v>
      </c>
      <c r="P29" s="190">
        <v>21</v>
      </c>
      <c r="Q29" s="190">
        <v>68</v>
      </c>
      <c r="R29" s="190">
        <v>36</v>
      </c>
      <c r="S29" s="190">
        <v>6</v>
      </c>
      <c r="T29" s="190"/>
      <c r="U29" s="190">
        <v>2385</v>
      </c>
      <c r="V29" s="190">
        <v>7</v>
      </c>
      <c r="W29" s="190">
        <v>50</v>
      </c>
      <c r="X29" s="190">
        <v>292</v>
      </c>
      <c r="Y29" s="190">
        <v>5</v>
      </c>
      <c r="Z29" s="190">
        <v>27</v>
      </c>
      <c r="AA29" s="190">
        <v>19</v>
      </c>
      <c r="AB29" s="190">
        <v>11</v>
      </c>
      <c r="AC29" s="190">
        <v>24</v>
      </c>
      <c r="AD29" s="190">
        <v>11</v>
      </c>
      <c r="AE29" s="190">
        <v>1</v>
      </c>
      <c r="AF29" s="190">
        <v>18</v>
      </c>
      <c r="AG29" s="190">
        <v>19</v>
      </c>
      <c r="AH29" s="190">
        <v>8</v>
      </c>
      <c r="AI29" s="190">
        <v>41</v>
      </c>
      <c r="AJ29" s="57">
        <f t="shared" si="0"/>
        <v>4042</v>
      </c>
      <c r="AK29" s="190">
        <v>20239</v>
      </c>
      <c r="AL29" s="190">
        <v>1401</v>
      </c>
      <c r="AM29" s="57">
        <f t="shared" si="1"/>
        <v>25682</v>
      </c>
    </row>
    <row r="30" spans="1:39" s="2" customFormat="1" ht="15">
      <c r="A30" s="201"/>
      <c r="B30" s="6" t="s">
        <v>62</v>
      </c>
      <c r="C30" s="190">
        <v>37</v>
      </c>
      <c r="D30" s="190">
        <v>112</v>
      </c>
      <c r="E30" s="190">
        <v>234</v>
      </c>
      <c r="F30" s="190">
        <v>132</v>
      </c>
      <c r="G30" s="190">
        <v>1706</v>
      </c>
      <c r="H30" s="190">
        <v>23</v>
      </c>
      <c r="I30" s="190">
        <v>125</v>
      </c>
      <c r="J30" s="190">
        <v>118</v>
      </c>
      <c r="K30" s="190">
        <v>120</v>
      </c>
      <c r="L30" s="190">
        <v>12</v>
      </c>
      <c r="M30" s="190">
        <v>331</v>
      </c>
      <c r="N30" s="190">
        <v>37</v>
      </c>
      <c r="O30" s="190">
        <v>170</v>
      </c>
      <c r="P30" s="190">
        <v>182</v>
      </c>
      <c r="Q30" s="190">
        <v>619</v>
      </c>
      <c r="R30" s="190">
        <v>320</v>
      </c>
      <c r="S30" s="190">
        <v>10</v>
      </c>
      <c r="T30" s="190">
        <v>1415</v>
      </c>
      <c r="U30" s="190"/>
      <c r="V30" s="190">
        <v>49</v>
      </c>
      <c r="W30" s="190">
        <v>257</v>
      </c>
      <c r="X30" s="190">
        <v>1174</v>
      </c>
      <c r="Y30" s="190">
        <v>130</v>
      </c>
      <c r="Z30" s="190">
        <v>115</v>
      </c>
      <c r="AA30" s="190">
        <v>98</v>
      </c>
      <c r="AB30" s="190">
        <v>116</v>
      </c>
      <c r="AC30" s="190">
        <v>57</v>
      </c>
      <c r="AD30" s="190">
        <v>88</v>
      </c>
      <c r="AE30" s="190">
        <v>3</v>
      </c>
      <c r="AF30" s="190">
        <v>124</v>
      </c>
      <c r="AG30" s="190">
        <v>61</v>
      </c>
      <c r="AH30" s="190">
        <v>67</v>
      </c>
      <c r="AI30" s="190">
        <v>77</v>
      </c>
      <c r="AJ30" s="57">
        <f t="shared" si="0"/>
        <v>8119</v>
      </c>
      <c r="AK30" s="190">
        <v>70031</v>
      </c>
      <c r="AL30" s="190">
        <v>10623</v>
      </c>
      <c r="AM30" s="57">
        <f t="shared" si="1"/>
        <v>88773</v>
      </c>
    </row>
    <row r="31" spans="1:39" s="2" customFormat="1" ht="15">
      <c r="A31" s="201"/>
      <c r="B31" s="6" t="s">
        <v>3</v>
      </c>
      <c r="C31" s="190">
        <v>2</v>
      </c>
      <c r="D31" s="190">
        <v>3</v>
      </c>
      <c r="E31" s="190">
        <v>7</v>
      </c>
      <c r="F31" s="190">
        <v>6</v>
      </c>
      <c r="G31" s="190"/>
      <c r="H31" s="190"/>
      <c r="I31" s="190">
        <v>5</v>
      </c>
      <c r="J31" s="190"/>
      <c r="K31" s="190">
        <v>2</v>
      </c>
      <c r="L31" s="190">
        <v>1</v>
      </c>
      <c r="M31" s="190">
        <v>7</v>
      </c>
      <c r="N31" s="190"/>
      <c r="O31" s="190">
        <v>31</v>
      </c>
      <c r="P31" s="190"/>
      <c r="Q31" s="190"/>
      <c r="R31" s="190"/>
      <c r="S31" s="190"/>
      <c r="T31" s="190"/>
      <c r="U31" s="190">
        <v>33</v>
      </c>
      <c r="V31" s="190"/>
      <c r="W31" s="190"/>
      <c r="X31" s="190">
        <v>3</v>
      </c>
      <c r="Y31" s="190"/>
      <c r="Z31" s="190">
        <v>2</v>
      </c>
      <c r="AA31" s="190">
        <v>26</v>
      </c>
      <c r="AB31" s="190"/>
      <c r="AC31" s="190">
        <v>3</v>
      </c>
      <c r="AD31" s="190">
        <v>5</v>
      </c>
      <c r="AE31" s="190"/>
      <c r="AF31" s="190">
        <v>2</v>
      </c>
      <c r="AG31" s="190">
        <v>4</v>
      </c>
      <c r="AH31" s="190">
        <v>4</v>
      </c>
      <c r="AI31" s="190"/>
      <c r="AJ31" s="57">
        <f t="shared" si="0"/>
        <v>146</v>
      </c>
      <c r="AK31" s="190">
        <v>1794</v>
      </c>
      <c r="AL31" s="190">
        <v>17</v>
      </c>
      <c r="AM31" s="57">
        <f t="shared" si="1"/>
        <v>1957</v>
      </c>
    </row>
    <row r="32" spans="1:39" s="2" customFormat="1" ht="15">
      <c r="A32" s="201"/>
      <c r="B32" s="6" t="s">
        <v>4</v>
      </c>
      <c r="C32" s="190"/>
      <c r="D32" s="190"/>
      <c r="E32" s="190"/>
      <c r="F32" s="190">
        <v>1</v>
      </c>
      <c r="G32" s="190">
        <v>9</v>
      </c>
      <c r="H32" s="190"/>
      <c r="I32" s="190">
        <v>3</v>
      </c>
      <c r="J32" s="190">
        <v>1</v>
      </c>
      <c r="K32" s="190">
        <v>1</v>
      </c>
      <c r="L32" s="190"/>
      <c r="M32" s="190">
        <v>5</v>
      </c>
      <c r="N32" s="190"/>
      <c r="O32" s="190"/>
      <c r="P32" s="190"/>
      <c r="Q32" s="190">
        <v>27</v>
      </c>
      <c r="R32" s="190">
        <v>6</v>
      </c>
      <c r="S32" s="190"/>
      <c r="T32" s="190">
        <v>3</v>
      </c>
      <c r="U32" s="190">
        <v>299</v>
      </c>
      <c r="V32" s="190"/>
      <c r="W32" s="190"/>
      <c r="X32" s="190">
        <v>17</v>
      </c>
      <c r="Y32" s="190"/>
      <c r="Z32" s="190">
        <v>2</v>
      </c>
      <c r="AA32" s="190"/>
      <c r="AB32" s="190">
        <v>1</v>
      </c>
      <c r="AC32" s="190"/>
      <c r="AD32" s="190"/>
      <c r="AE32" s="190"/>
      <c r="AF32" s="190"/>
      <c r="AG32" s="190">
        <v>1</v>
      </c>
      <c r="AH32" s="190"/>
      <c r="AI32" s="190">
        <v>6</v>
      </c>
      <c r="AJ32" s="57">
        <f t="shared" si="0"/>
        <v>382</v>
      </c>
      <c r="AK32" s="190">
        <v>2727</v>
      </c>
      <c r="AL32" s="190">
        <v>38</v>
      </c>
      <c r="AM32" s="57">
        <f t="shared" si="1"/>
        <v>3147</v>
      </c>
    </row>
    <row r="33" spans="1:39" s="2" customFormat="1" ht="15">
      <c r="A33" s="201"/>
      <c r="B33" s="6" t="s">
        <v>5</v>
      </c>
      <c r="C33" s="190">
        <v>2</v>
      </c>
      <c r="D33" s="190">
        <v>48</v>
      </c>
      <c r="E33" s="190">
        <v>46</v>
      </c>
      <c r="F33" s="190">
        <v>45</v>
      </c>
      <c r="G33" s="190">
        <v>1628</v>
      </c>
      <c r="H33" s="190">
        <v>1</v>
      </c>
      <c r="I33" s="190">
        <v>9</v>
      </c>
      <c r="J33" s="190">
        <v>16</v>
      </c>
      <c r="K33" s="190">
        <v>3</v>
      </c>
      <c r="L33" s="190">
        <v>6</v>
      </c>
      <c r="M33" s="190">
        <v>79</v>
      </c>
      <c r="N33" s="190">
        <v>14</v>
      </c>
      <c r="O33" s="190">
        <v>53</v>
      </c>
      <c r="P33" s="190">
        <v>41</v>
      </c>
      <c r="Q33" s="190">
        <v>57</v>
      </c>
      <c r="R33" s="190">
        <v>34</v>
      </c>
      <c r="S33" s="190">
        <v>7</v>
      </c>
      <c r="T33" s="190">
        <v>832</v>
      </c>
      <c r="U33" s="190">
        <v>3038</v>
      </c>
      <c r="V33" s="190"/>
      <c r="W33" s="190">
        <v>34</v>
      </c>
      <c r="X33" s="190"/>
      <c r="Y33" s="190">
        <v>19</v>
      </c>
      <c r="Z33" s="190">
        <v>23</v>
      </c>
      <c r="AA33" s="190">
        <v>25</v>
      </c>
      <c r="AB33" s="190">
        <v>13</v>
      </c>
      <c r="AC33" s="190">
        <v>1</v>
      </c>
      <c r="AD33" s="190">
        <v>38</v>
      </c>
      <c r="AE33" s="190">
        <v>1</v>
      </c>
      <c r="AF33" s="190">
        <v>31</v>
      </c>
      <c r="AG33" s="190">
        <v>12</v>
      </c>
      <c r="AH33" s="190">
        <v>12</v>
      </c>
      <c r="AI33" s="190">
        <v>26</v>
      </c>
      <c r="AJ33" s="57">
        <f t="shared" si="0"/>
        <v>6194</v>
      </c>
      <c r="AK33" s="190">
        <v>15231</v>
      </c>
      <c r="AL33" s="190">
        <v>1107</v>
      </c>
      <c r="AM33" s="57">
        <f t="shared" si="1"/>
        <v>22532</v>
      </c>
    </row>
    <row r="34" spans="1:39" s="2" customFormat="1" ht="15">
      <c r="A34" s="201"/>
      <c r="B34" s="6" t="s">
        <v>6</v>
      </c>
      <c r="C34" s="190"/>
      <c r="D34" s="190">
        <v>3</v>
      </c>
      <c r="E34" s="190">
        <v>2</v>
      </c>
      <c r="F34" s="190">
        <v>6</v>
      </c>
      <c r="G34" s="190">
        <v>20</v>
      </c>
      <c r="H34" s="190"/>
      <c r="I34" s="190">
        <v>15</v>
      </c>
      <c r="J34" s="190">
        <v>8</v>
      </c>
      <c r="K34" s="190">
        <v>5</v>
      </c>
      <c r="L34" s="190">
        <v>4</v>
      </c>
      <c r="M34" s="190">
        <v>13</v>
      </c>
      <c r="N34" s="190"/>
      <c r="O34" s="190">
        <v>5</v>
      </c>
      <c r="P34" s="190">
        <v>1</v>
      </c>
      <c r="Q34" s="190">
        <v>10</v>
      </c>
      <c r="R34" s="190">
        <v>7</v>
      </c>
      <c r="S34" s="190">
        <v>1</v>
      </c>
      <c r="T34" s="190">
        <v>7</v>
      </c>
      <c r="U34" s="190">
        <v>109</v>
      </c>
      <c r="V34" s="190">
        <v>9</v>
      </c>
      <c r="W34" s="190">
        <v>5</v>
      </c>
      <c r="X34" s="190">
        <v>26</v>
      </c>
      <c r="Y34" s="190"/>
      <c r="Z34" s="190">
        <v>29</v>
      </c>
      <c r="AA34" s="190">
        <v>6</v>
      </c>
      <c r="AB34" s="190">
        <v>2</v>
      </c>
      <c r="AC34" s="190"/>
      <c r="AD34" s="190">
        <v>5</v>
      </c>
      <c r="AE34" s="190"/>
      <c r="AF34" s="190">
        <v>6</v>
      </c>
      <c r="AG34" s="190">
        <v>15</v>
      </c>
      <c r="AH34" s="190">
        <v>6</v>
      </c>
      <c r="AI34" s="190">
        <v>4</v>
      </c>
      <c r="AJ34" s="57">
        <f t="shared" si="0"/>
        <v>329</v>
      </c>
      <c r="AK34" s="190">
        <v>4159</v>
      </c>
      <c r="AL34" s="190">
        <v>155</v>
      </c>
      <c r="AM34" s="57">
        <f t="shared" si="1"/>
        <v>4643</v>
      </c>
    </row>
    <row r="35" spans="1:39" s="2" customFormat="1" ht="15">
      <c r="A35" s="201"/>
      <c r="B35" s="6" t="s">
        <v>7</v>
      </c>
      <c r="C35" s="190"/>
      <c r="D35" s="190"/>
      <c r="E35" s="190">
        <v>3</v>
      </c>
      <c r="F35" s="190">
        <v>6</v>
      </c>
      <c r="G35" s="190">
        <v>5</v>
      </c>
      <c r="H35" s="190"/>
      <c r="I35" s="190">
        <v>5</v>
      </c>
      <c r="J35" s="190">
        <v>7</v>
      </c>
      <c r="K35" s="190">
        <v>1</v>
      </c>
      <c r="L35" s="190"/>
      <c r="M35" s="190">
        <v>25</v>
      </c>
      <c r="N35" s="190"/>
      <c r="O35" s="190">
        <v>3</v>
      </c>
      <c r="P35" s="190">
        <v>1</v>
      </c>
      <c r="Q35" s="190">
        <v>2</v>
      </c>
      <c r="R35" s="190"/>
      <c r="S35" s="190"/>
      <c r="T35" s="190">
        <v>6</v>
      </c>
      <c r="U35" s="190">
        <v>90</v>
      </c>
      <c r="V35" s="190">
        <v>1</v>
      </c>
      <c r="W35" s="190">
        <v>2</v>
      </c>
      <c r="X35" s="190">
        <v>11</v>
      </c>
      <c r="Y35" s="190">
        <v>6</v>
      </c>
      <c r="Z35" s="190"/>
      <c r="AA35" s="190">
        <v>1</v>
      </c>
      <c r="AB35" s="190">
        <v>2</v>
      </c>
      <c r="AC35" s="190"/>
      <c r="AD35" s="190">
        <v>8</v>
      </c>
      <c r="AE35" s="190"/>
      <c r="AF35" s="190"/>
      <c r="AG35" s="190">
        <v>4</v>
      </c>
      <c r="AH35" s="190">
        <v>2</v>
      </c>
      <c r="AI35" s="190">
        <v>1</v>
      </c>
      <c r="AJ35" s="57">
        <f t="shared" si="0"/>
        <v>192</v>
      </c>
      <c r="AK35" s="190">
        <v>2014</v>
      </c>
      <c r="AL35" s="190">
        <v>29</v>
      </c>
      <c r="AM35" s="57">
        <f t="shared" si="1"/>
        <v>2235</v>
      </c>
    </row>
    <row r="36" spans="1:39" s="2" customFormat="1" ht="15">
      <c r="A36" s="201"/>
      <c r="B36" s="6" t="s">
        <v>8</v>
      </c>
      <c r="C36" s="190">
        <v>1</v>
      </c>
      <c r="D36" s="190"/>
      <c r="E36" s="190"/>
      <c r="F36" s="190">
        <v>1</v>
      </c>
      <c r="G36" s="190">
        <v>7</v>
      </c>
      <c r="H36" s="190"/>
      <c r="I36" s="190">
        <v>4</v>
      </c>
      <c r="J36" s="190">
        <v>1</v>
      </c>
      <c r="K36" s="190">
        <v>3</v>
      </c>
      <c r="L36" s="190"/>
      <c r="M36" s="190">
        <v>5</v>
      </c>
      <c r="N36" s="190">
        <v>2</v>
      </c>
      <c r="O36" s="190">
        <v>7</v>
      </c>
      <c r="P36" s="190"/>
      <c r="Q36" s="190"/>
      <c r="R36" s="190">
        <v>4</v>
      </c>
      <c r="S36" s="190"/>
      <c r="T36" s="190"/>
      <c r="U36" s="190">
        <v>45</v>
      </c>
      <c r="V36" s="190">
        <v>8</v>
      </c>
      <c r="W36" s="190"/>
      <c r="X36" s="190">
        <v>16</v>
      </c>
      <c r="Y36" s="190">
        <v>1</v>
      </c>
      <c r="Z36" s="190">
        <v>4</v>
      </c>
      <c r="AA36" s="190"/>
      <c r="AB36" s="190">
        <v>1</v>
      </c>
      <c r="AC36" s="190">
        <v>6</v>
      </c>
      <c r="AD36" s="190">
        <v>4</v>
      </c>
      <c r="AE36" s="190"/>
      <c r="AF36" s="190">
        <v>1</v>
      </c>
      <c r="AG36" s="190">
        <v>3</v>
      </c>
      <c r="AH36" s="190">
        <v>3</v>
      </c>
      <c r="AI36" s="190">
        <v>2</v>
      </c>
      <c r="AJ36" s="57">
        <f t="shared" si="0"/>
        <v>129</v>
      </c>
      <c r="AK36" s="190">
        <v>1838</v>
      </c>
      <c r="AL36" s="190">
        <v>20</v>
      </c>
      <c r="AM36" s="57">
        <f t="shared" si="1"/>
        <v>1987</v>
      </c>
    </row>
    <row r="37" spans="1:39" s="2" customFormat="1" ht="15">
      <c r="A37" s="201"/>
      <c r="B37" s="6" t="s">
        <v>9</v>
      </c>
      <c r="C37" s="190"/>
      <c r="D37" s="190">
        <v>5</v>
      </c>
      <c r="E37" s="190">
        <v>12</v>
      </c>
      <c r="F37" s="190">
        <v>8</v>
      </c>
      <c r="G37" s="190">
        <v>22</v>
      </c>
      <c r="H37" s="190"/>
      <c r="I37" s="190">
        <v>10</v>
      </c>
      <c r="J37" s="190">
        <v>5</v>
      </c>
      <c r="K37" s="190"/>
      <c r="L37" s="190">
        <v>13</v>
      </c>
      <c r="M37" s="190">
        <v>260</v>
      </c>
      <c r="N37" s="190"/>
      <c r="O37" s="190">
        <v>33</v>
      </c>
      <c r="P37" s="190">
        <v>12</v>
      </c>
      <c r="Q37" s="190">
        <v>1</v>
      </c>
      <c r="R37" s="190">
        <v>5</v>
      </c>
      <c r="S37" s="190">
        <v>1</v>
      </c>
      <c r="T37" s="190">
        <v>26</v>
      </c>
      <c r="U37" s="190">
        <v>139</v>
      </c>
      <c r="V37" s="190">
        <v>2</v>
      </c>
      <c r="W37" s="190">
        <v>3</v>
      </c>
      <c r="X37" s="190">
        <v>27</v>
      </c>
      <c r="Y37" s="190">
        <v>15</v>
      </c>
      <c r="Z37" s="190">
        <v>6</v>
      </c>
      <c r="AA37" s="190">
        <v>15</v>
      </c>
      <c r="AB37" s="190"/>
      <c r="AC37" s="190">
        <v>3</v>
      </c>
      <c r="AD37" s="190">
        <v>71</v>
      </c>
      <c r="AE37" s="190">
        <v>1</v>
      </c>
      <c r="AF37" s="190">
        <v>2</v>
      </c>
      <c r="AG37" s="190">
        <v>8</v>
      </c>
      <c r="AH37" s="190">
        <v>44</v>
      </c>
      <c r="AI37" s="190">
        <v>6</v>
      </c>
      <c r="AJ37" s="57">
        <f t="shared" si="0"/>
        <v>755</v>
      </c>
      <c r="AK37" s="190">
        <v>1615</v>
      </c>
      <c r="AL37" s="190">
        <v>201</v>
      </c>
      <c r="AM37" s="57">
        <f t="shared" si="1"/>
        <v>2571</v>
      </c>
    </row>
    <row r="38" spans="1:39" s="2" customFormat="1" ht="15">
      <c r="A38" s="201"/>
      <c r="B38" s="6" t="s">
        <v>10</v>
      </c>
      <c r="C38" s="190"/>
      <c r="D38" s="190">
        <v>2</v>
      </c>
      <c r="E38" s="190">
        <v>1</v>
      </c>
      <c r="F38" s="190"/>
      <c r="G38" s="190">
        <v>5</v>
      </c>
      <c r="H38" s="190"/>
      <c r="I38" s="190">
        <v>1</v>
      </c>
      <c r="J38" s="190">
        <v>3</v>
      </c>
      <c r="K38" s="190"/>
      <c r="L38" s="190">
        <v>4</v>
      </c>
      <c r="M38" s="190">
        <v>5</v>
      </c>
      <c r="N38" s="190"/>
      <c r="O38" s="190">
        <v>26</v>
      </c>
      <c r="P38" s="190"/>
      <c r="Q38" s="190">
        <v>1</v>
      </c>
      <c r="R38" s="190">
        <v>2</v>
      </c>
      <c r="S38" s="190"/>
      <c r="T38" s="190">
        <v>2</v>
      </c>
      <c r="U38" s="190">
        <v>54</v>
      </c>
      <c r="V38" s="190">
        <v>1</v>
      </c>
      <c r="W38" s="190"/>
      <c r="X38" s="190">
        <v>2</v>
      </c>
      <c r="Y38" s="190"/>
      <c r="Z38" s="190">
        <v>1</v>
      </c>
      <c r="AA38" s="190">
        <v>3</v>
      </c>
      <c r="AB38" s="190">
        <v>5</v>
      </c>
      <c r="AC38" s="190"/>
      <c r="AD38" s="190"/>
      <c r="AE38" s="190"/>
      <c r="AF38" s="190"/>
      <c r="AG38" s="190"/>
      <c r="AH38" s="190">
        <v>4</v>
      </c>
      <c r="AI38" s="190">
        <v>1</v>
      </c>
      <c r="AJ38" s="57">
        <f t="shared" si="0"/>
        <v>123</v>
      </c>
      <c r="AK38" s="190">
        <v>1183</v>
      </c>
      <c r="AL38" s="190">
        <v>20</v>
      </c>
      <c r="AM38" s="57">
        <f t="shared" si="1"/>
        <v>1326</v>
      </c>
    </row>
    <row r="39" spans="1:39" s="2" customFormat="1" ht="15">
      <c r="A39" s="201"/>
      <c r="B39" s="6" t="s">
        <v>11</v>
      </c>
      <c r="C39" s="190"/>
      <c r="D39" s="190">
        <v>4</v>
      </c>
      <c r="E39" s="190">
        <v>30</v>
      </c>
      <c r="F39" s="190">
        <v>3</v>
      </c>
      <c r="G39" s="190">
        <v>3</v>
      </c>
      <c r="H39" s="190"/>
      <c r="I39" s="190"/>
      <c r="J39" s="190">
        <v>2</v>
      </c>
      <c r="K39" s="190"/>
      <c r="L39" s="190">
        <v>2</v>
      </c>
      <c r="M39" s="190">
        <v>49</v>
      </c>
      <c r="N39" s="190">
        <v>2</v>
      </c>
      <c r="O39" s="190">
        <v>16</v>
      </c>
      <c r="P39" s="190">
        <v>1</v>
      </c>
      <c r="Q39" s="190"/>
      <c r="R39" s="190"/>
      <c r="S39" s="190">
        <v>2</v>
      </c>
      <c r="T39" s="190">
        <v>8</v>
      </c>
      <c r="U39" s="190">
        <v>67</v>
      </c>
      <c r="V39" s="190">
        <v>8</v>
      </c>
      <c r="W39" s="190"/>
      <c r="X39" s="190">
        <v>4</v>
      </c>
      <c r="Y39" s="190">
        <v>5</v>
      </c>
      <c r="Z39" s="190">
        <v>5</v>
      </c>
      <c r="AA39" s="190">
        <v>1</v>
      </c>
      <c r="AB39" s="190">
        <v>23</v>
      </c>
      <c r="AC39" s="190">
        <v>6</v>
      </c>
      <c r="AD39" s="190"/>
      <c r="AE39" s="190"/>
      <c r="AF39" s="190">
        <v>1</v>
      </c>
      <c r="AG39" s="190">
        <v>7</v>
      </c>
      <c r="AH39" s="190">
        <v>5</v>
      </c>
      <c r="AI39" s="190"/>
      <c r="AJ39" s="57">
        <f t="shared" si="0"/>
        <v>254</v>
      </c>
      <c r="AK39" s="190">
        <v>2297</v>
      </c>
      <c r="AL39" s="190">
        <v>44</v>
      </c>
      <c r="AM39" s="57">
        <f t="shared" si="1"/>
        <v>2595</v>
      </c>
    </row>
    <row r="40" spans="1:39" s="2" customFormat="1" ht="15">
      <c r="A40" s="201"/>
      <c r="B40" s="6" t="s">
        <v>12</v>
      </c>
      <c r="C40" s="190"/>
      <c r="D40" s="190">
        <v>3</v>
      </c>
      <c r="E40" s="190">
        <v>2</v>
      </c>
      <c r="F40" s="190">
        <v>1</v>
      </c>
      <c r="G40" s="190"/>
      <c r="H40" s="190">
        <v>1</v>
      </c>
      <c r="I40" s="190"/>
      <c r="J40" s="190"/>
      <c r="K40" s="190"/>
      <c r="L40" s="190"/>
      <c r="M40" s="190">
        <v>1</v>
      </c>
      <c r="N40" s="190">
        <v>5</v>
      </c>
      <c r="O40" s="190">
        <v>2</v>
      </c>
      <c r="P40" s="190">
        <v>17</v>
      </c>
      <c r="Q40" s="190">
        <v>1</v>
      </c>
      <c r="R40" s="190"/>
      <c r="S40" s="190">
        <v>2</v>
      </c>
      <c r="T40" s="190">
        <v>3</v>
      </c>
      <c r="U40" s="190">
        <v>21</v>
      </c>
      <c r="V40" s="190"/>
      <c r="W40" s="190"/>
      <c r="X40" s="190">
        <v>7</v>
      </c>
      <c r="Y40" s="190"/>
      <c r="Z40" s="190">
        <v>1</v>
      </c>
      <c r="AA40" s="190"/>
      <c r="AB40" s="190"/>
      <c r="AC40" s="190"/>
      <c r="AD40" s="190">
        <v>2</v>
      </c>
      <c r="AE40" s="190"/>
      <c r="AF40" s="190">
        <v>1</v>
      </c>
      <c r="AG40" s="190"/>
      <c r="AH40" s="190"/>
      <c r="AI40" s="190"/>
      <c r="AJ40" s="57">
        <f t="shared" si="0"/>
        <v>70</v>
      </c>
      <c r="AK40" s="190">
        <v>466</v>
      </c>
      <c r="AL40" s="190">
        <v>5</v>
      </c>
      <c r="AM40" s="57">
        <f t="shared" si="1"/>
        <v>541</v>
      </c>
    </row>
    <row r="41" spans="1:39" s="2" customFormat="1" ht="15">
      <c r="A41" s="201"/>
      <c r="B41" s="6" t="s">
        <v>13</v>
      </c>
      <c r="C41" s="190"/>
      <c r="D41" s="190">
        <v>10</v>
      </c>
      <c r="E41" s="190">
        <v>3</v>
      </c>
      <c r="F41" s="190">
        <v>10</v>
      </c>
      <c r="G41" s="190">
        <v>14</v>
      </c>
      <c r="H41" s="190"/>
      <c r="I41" s="190"/>
      <c r="J41" s="190">
        <v>1</v>
      </c>
      <c r="K41" s="190"/>
      <c r="L41" s="190"/>
      <c r="M41" s="190">
        <v>10</v>
      </c>
      <c r="N41" s="190">
        <v>5</v>
      </c>
      <c r="O41" s="190"/>
      <c r="P41" s="190">
        <v>11</v>
      </c>
      <c r="Q41" s="190"/>
      <c r="R41" s="190">
        <v>3</v>
      </c>
      <c r="S41" s="190"/>
      <c r="T41" s="190">
        <v>5</v>
      </c>
      <c r="U41" s="190">
        <v>63</v>
      </c>
      <c r="V41" s="190">
        <v>1</v>
      </c>
      <c r="W41" s="190">
        <v>3</v>
      </c>
      <c r="X41" s="190">
        <v>11</v>
      </c>
      <c r="Y41" s="190">
        <v>1</v>
      </c>
      <c r="Z41" s="190">
        <v>4</v>
      </c>
      <c r="AA41" s="190"/>
      <c r="AB41" s="190">
        <v>6</v>
      </c>
      <c r="AC41" s="190">
        <v>8</v>
      </c>
      <c r="AD41" s="190">
        <v>1</v>
      </c>
      <c r="AE41" s="190">
        <v>5</v>
      </c>
      <c r="AF41" s="190"/>
      <c r="AG41" s="190">
        <v>1</v>
      </c>
      <c r="AH41" s="190">
        <v>3</v>
      </c>
      <c r="AI41" s="190">
        <v>1</v>
      </c>
      <c r="AJ41" s="57">
        <f t="shared" si="0"/>
        <v>180</v>
      </c>
      <c r="AK41" s="190">
        <v>2113</v>
      </c>
      <c r="AL41" s="190">
        <v>17</v>
      </c>
      <c r="AM41" s="57">
        <f t="shared" si="1"/>
        <v>2310</v>
      </c>
    </row>
    <row r="42" spans="1:39" s="2" customFormat="1" ht="15">
      <c r="A42" s="201"/>
      <c r="B42" s="6" t="s">
        <v>14</v>
      </c>
      <c r="C42" s="190"/>
      <c r="D42" s="190">
        <v>3</v>
      </c>
      <c r="E42" s="190"/>
      <c r="F42" s="190">
        <v>2</v>
      </c>
      <c r="G42" s="190">
        <v>4</v>
      </c>
      <c r="H42" s="190"/>
      <c r="I42" s="190">
        <v>2</v>
      </c>
      <c r="J42" s="190">
        <v>3</v>
      </c>
      <c r="K42" s="190"/>
      <c r="L42" s="190">
        <v>1</v>
      </c>
      <c r="M42" s="190">
        <v>11</v>
      </c>
      <c r="N42" s="190">
        <v>2</v>
      </c>
      <c r="O42" s="190">
        <v>2</v>
      </c>
      <c r="P42" s="190"/>
      <c r="Q42" s="190">
        <v>2</v>
      </c>
      <c r="R42" s="190">
        <v>3</v>
      </c>
      <c r="S42" s="190"/>
      <c r="T42" s="190">
        <v>6</v>
      </c>
      <c r="U42" s="190">
        <v>89</v>
      </c>
      <c r="V42" s="190"/>
      <c r="W42" s="190"/>
      <c r="X42" s="190">
        <v>1</v>
      </c>
      <c r="Y42" s="190">
        <v>1</v>
      </c>
      <c r="Z42" s="190">
        <v>28</v>
      </c>
      <c r="AA42" s="190">
        <v>1</v>
      </c>
      <c r="AB42" s="190">
        <v>4</v>
      </c>
      <c r="AC42" s="190">
        <v>6</v>
      </c>
      <c r="AD42" s="190">
        <v>5</v>
      </c>
      <c r="AE42" s="190"/>
      <c r="AF42" s="190"/>
      <c r="AG42" s="190"/>
      <c r="AH42" s="190">
        <v>1</v>
      </c>
      <c r="AI42" s="190"/>
      <c r="AJ42" s="57">
        <f t="shared" si="0"/>
        <v>177</v>
      </c>
      <c r="AK42" s="190">
        <v>1956</v>
      </c>
      <c r="AL42" s="190">
        <v>64</v>
      </c>
      <c r="AM42" s="57">
        <f t="shared" si="1"/>
        <v>2197</v>
      </c>
    </row>
    <row r="43" spans="1:39" s="2" customFormat="1" ht="15">
      <c r="A43" s="201"/>
      <c r="B43" s="6" t="s">
        <v>15</v>
      </c>
      <c r="C43" s="190">
        <v>1</v>
      </c>
      <c r="D43" s="190">
        <v>5</v>
      </c>
      <c r="E43" s="190">
        <v>4</v>
      </c>
      <c r="F43" s="190">
        <v>5</v>
      </c>
      <c r="G43" s="190">
        <v>11</v>
      </c>
      <c r="H43" s="190">
        <v>1</v>
      </c>
      <c r="I43" s="190">
        <v>9</v>
      </c>
      <c r="J43" s="190">
        <v>1</v>
      </c>
      <c r="K43" s="190"/>
      <c r="L43" s="190">
        <v>26</v>
      </c>
      <c r="M43" s="190">
        <v>44</v>
      </c>
      <c r="N43" s="190"/>
      <c r="O43" s="190">
        <v>18</v>
      </c>
      <c r="P43" s="190"/>
      <c r="Q43" s="190">
        <v>2</v>
      </c>
      <c r="R43" s="190"/>
      <c r="S43" s="190">
        <v>3</v>
      </c>
      <c r="T43" s="190">
        <v>13</v>
      </c>
      <c r="U43" s="190">
        <v>88</v>
      </c>
      <c r="V43" s="190">
        <v>6</v>
      </c>
      <c r="W43" s="190"/>
      <c r="X43" s="190">
        <v>26</v>
      </c>
      <c r="Y43" s="190">
        <v>2</v>
      </c>
      <c r="Z43" s="190">
        <v>5</v>
      </c>
      <c r="AA43" s="190">
        <v>5</v>
      </c>
      <c r="AB43" s="190">
        <v>26</v>
      </c>
      <c r="AC43" s="190">
        <v>11</v>
      </c>
      <c r="AD43" s="190">
        <v>5</v>
      </c>
      <c r="AE43" s="190"/>
      <c r="AF43" s="190"/>
      <c r="AG43" s="190">
        <v>12</v>
      </c>
      <c r="AH43" s="190"/>
      <c r="AI43" s="190">
        <v>3</v>
      </c>
      <c r="AJ43" s="57">
        <f t="shared" si="0"/>
        <v>332</v>
      </c>
      <c r="AK43" s="190">
        <v>2217</v>
      </c>
      <c r="AL43" s="190">
        <v>43</v>
      </c>
      <c r="AM43" s="57">
        <f t="shared" si="1"/>
        <v>2592</v>
      </c>
    </row>
    <row r="44" spans="1:39" s="2" customFormat="1" ht="15">
      <c r="A44" s="201"/>
      <c r="B44" s="6" t="s">
        <v>16</v>
      </c>
      <c r="C44" s="190"/>
      <c r="D44" s="190">
        <v>1</v>
      </c>
      <c r="E44" s="190">
        <v>1</v>
      </c>
      <c r="F44" s="190">
        <v>1</v>
      </c>
      <c r="G44" s="190">
        <v>3</v>
      </c>
      <c r="H44" s="190"/>
      <c r="I44" s="190"/>
      <c r="J44" s="190">
        <v>2</v>
      </c>
      <c r="K44" s="190"/>
      <c r="L44" s="190"/>
      <c r="M44" s="190">
        <v>2</v>
      </c>
      <c r="N44" s="190"/>
      <c r="O44" s="190">
        <v>2</v>
      </c>
      <c r="P44" s="190">
        <v>1</v>
      </c>
      <c r="Q44" s="190"/>
      <c r="R44" s="190">
        <v>1</v>
      </c>
      <c r="S44" s="190"/>
      <c r="T44" s="190">
        <v>14</v>
      </c>
      <c r="U44" s="190">
        <v>29</v>
      </c>
      <c r="V44" s="190">
        <v>1</v>
      </c>
      <c r="W44" s="190"/>
      <c r="X44" s="190"/>
      <c r="Y44" s="190"/>
      <c r="Z44" s="190"/>
      <c r="AA44" s="190">
        <v>1</v>
      </c>
      <c r="AB44" s="190"/>
      <c r="AC44" s="190">
        <v>2</v>
      </c>
      <c r="AD44" s="190">
        <v>1</v>
      </c>
      <c r="AE44" s="190"/>
      <c r="AF44" s="190">
        <v>1</v>
      </c>
      <c r="AG44" s="190">
        <v>2</v>
      </c>
      <c r="AH44" s="190">
        <v>2</v>
      </c>
      <c r="AI44" s="190"/>
      <c r="AJ44" s="57">
        <f t="shared" si="0"/>
        <v>67</v>
      </c>
      <c r="AK44" s="190">
        <v>1477</v>
      </c>
      <c r="AL44" s="190">
        <v>18</v>
      </c>
      <c r="AM44" s="57">
        <f t="shared" si="1"/>
        <v>1562</v>
      </c>
    </row>
    <row r="45" spans="1:39" ht="15">
      <c r="A45" s="201"/>
      <c r="B45" s="63" t="s">
        <v>18</v>
      </c>
      <c r="C45" s="64"/>
      <c r="D45" s="64">
        <v>2</v>
      </c>
      <c r="E45" s="64">
        <v>2</v>
      </c>
      <c r="F45" s="64">
        <v>5</v>
      </c>
      <c r="G45" s="64">
        <v>69</v>
      </c>
      <c r="H45" s="64"/>
      <c r="I45" s="64">
        <v>12</v>
      </c>
      <c r="J45" s="64">
        <v>10</v>
      </c>
      <c r="K45" s="64">
        <v>5</v>
      </c>
      <c r="L45" s="64"/>
      <c r="M45" s="64">
        <v>27</v>
      </c>
      <c r="N45" s="64">
        <v>3</v>
      </c>
      <c r="O45" s="64">
        <v>6</v>
      </c>
      <c r="P45" s="64">
        <v>1</v>
      </c>
      <c r="Q45" s="64">
        <v>59</v>
      </c>
      <c r="R45" s="64">
        <v>37</v>
      </c>
      <c r="S45" s="64"/>
      <c r="T45" s="64">
        <v>54</v>
      </c>
      <c r="U45" s="64">
        <v>1096</v>
      </c>
      <c r="V45" s="64"/>
      <c r="W45" s="64">
        <v>18</v>
      </c>
      <c r="X45" s="64">
        <v>55</v>
      </c>
      <c r="Y45" s="64">
        <v>14</v>
      </c>
      <c r="Z45" s="64">
        <v>11</v>
      </c>
      <c r="AA45" s="64">
        <v>4</v>
      </c>
      <c r="AB45" s="64">
        <v>3</v>
      </c>
      <c r="AC45" s="64">
        <v>1</v>
      </c>
      <c r="AD45" s="64">
        <v>3</v>
      </c>
      <c r="AE45" s="64"/>
      <c r="AF45" s="64">
        <v>3</v>
      </c>
      <c r="AG45" s="64">
        <v>8</v>
      </c>
      <c r="AH45" s="64">
        <v>4</v>
      </c>
      <c r="AI45" s="64">
        <v>10</v>
      </c>
      <c r="AJ45" s="64">
        <f t="shared" si="0"/>
        <v>1522</v>
      </c>
      <c r="AK45" s="64">
        <v>14923</v>
      </c>
      <c r="AL45" s="64">
        <v>354</v>
      </c>
      <c r="AM45" s="64">
        <f>SUM(AJ45:AL45)</f>
        <v>16799</v>
      </c>
    </row>
    <row r="46" spans="1:39" ht="15">
      <c r="A46" s="201"/>
      <c r="B46" s="6" t="s">
        <v>20</v>
      </c>
      <c r="C46" s="56">
        <v>7</v>
      </c>
      <c r="D46" s="56">
        <v>11</v>
      </c>
      <c r="E46" s="56">
        <v>24</v>
      </c>
      <c r="F46" s="56">
        <v>41</v>
      </c>
      <c r="G46" s="56">
        <v>81</v>
      </c>
      <c r="H46" s="56"/>
      <c r="I46" s="56">
        <v>38</v>
      </c>
      <c r="J46" s="59">
        <v>39</v>
      </c>
      <c r="K46" s="59">
        <v>13</v>
      </c>
      <c r="L46" s="59">
        <v>13</v>
      </c>
      <c r="M46" s="56">
        <v>103</v>
      </c>
      <c r="N46" s="56">
        <v>18</v>
      </c>
      <c r="O46" s="56">
        <v>74</v>
      </c>
      <c r="P46" s="56">
        <v>17</v>
      </c>
      <c r="Q46" s="56">
        <v>33</v>
      </c>
      <c r="R46" s="56">
        <v>26</v>
      </c>
      <c r="S46" s="56">
        <v>2</v>
      </c>
      <c r="T46" s="56">
        <v>53</v>
      </c>
      <c r="U46" s="56">
        <v>743</v>
      </c>
      <c r="V46" s="56">
        <v>33</v>
      </c>
      <c r="W46" s="56">
        <v>14</v>
      </c>
      <c r="X46" s="56">
        <v>72</v>
      </c>
      <c r="Y46" s="56">
        <v>8</v>
      </c>
      <c r="Z46" s="56">
        <v>90</v>
      </c>
      <c r="AA46" s="56">
        <v>53</v>
      </c>
      <c r="AB46" s="56">
        <v>15</v>
      </c>
      <c r="AC46" s="56">
        <v>38</v>
      </c>
      <c r="AD46" s="56">
        <v>42</v>
      </c>
      <c r="AE46" s="56">
        <v>6</v>
      </c>
      <c r="AF46" s="56">
        <v>17</v>
      </c>
      <c r="AG46" s="56">
        <v>50</v>
      </c>
      <c r="AH46" s="56">
        <v>24</v>
      </c>
      <c r="AI46" s="56">
        <v>9</v>
      </c>
      <c r="AJ46" s="56">
        <f t="shared" si="0"/>
        <v>1807</v>
      </c>
      <c r="AK46" s="56">
        <v>22159</v>
      </c>
      <c r="AL46" s="56">
        <v>392</v>
      </c>
      <c r="AM46" s="56">
        <f>SUM(AJ46:AL46)</f>
        <v>24358</v>
      </c>
    </row>
    <row r="47" spans="1:39" ht="15">
      <c r="A47" s="201"/>
      <c r="B47" s="6" t="s">
        <v>19</v>
      </c>
      <c r="C47" s="56">
        <v>26</v>
      </c>
      <c r="D47" s="56">
        <v>21</v>
      </c>
      <c r="E47" s="56">
        <v>82</v>
      </c>
      <c r="F47" s="56">
        <v>45</v>
      </c>
      <c r="G47" s="56">
        <v>98</v>
      </c>
      <c r="H47" s="56">
        <v>5</v>
      </c>
      <c r="I47" s="56">
        <v>72</v>
      </c>
      <c r="J47" s="59">
        <v>41</v>
      </c>
      <c r="K47" s="59">
        <v>7</v>
      </c>
      <c r="L47" s="59">
        <v>119</v>
      </c>
      <c r="M47" s="56">
        <v>389</v>
      </c>
      <c r="N47" s="56">
        <v>19</v>
      </c>
      <c r="O47" s="56">
        <v>180</v>
      </c>
      <c r="P47" s="56">
        <v>33</v>
      </c>
      <c r="Q47" s="56">
        <v>42</v>
      </c>
      <c r="R47" s="56">
        <v>19</v>
      </c>
      <c r="S47" s="56">
        <v>8</v>
      </c>
      <c r="T47" s="56">
        <v>125</v>
      </c>
      <c r="U47" s="56">
        <v>990</v>
      </c>
      <c r="V47" s="56">
        <v>75</v>
      </c>
      <c r="W47" s="56">
        <v>9</v>
      </c>
      <c r="X47" s="56">
        <v>124</v>
      </c>
      <c r="Y47" s="56">
        <v>67</v>
      </c>
      <c r="Z47" s="56">
        <v>66</v>
      </c>
      <c r="AA47" s="56">
        <v>75</v>
      </c>
      <c r="AB47" s="56">
        <v>218</v>
      </c>
      <c r="AC47" s="56">
        <v>70</v>
      </c>
      <c r="AD47" s="56">
        <v>173</v>
      </c>
      <c r="AE47" s="56">
        <v>1</v>
      </c>
      <c r="AF47" s="56">
        <v>25</v>
      </c>
      <c r="AG47" s="56">
        <v>51</v>
      </c>
      <c r="AH47" s="56">
        <v>189</v>
      </c>
      <c r="AI47" s="56">
        <v>22</v>
      </c>
      <c r="AJ47" s="56">
        <f t="shared" si="0"/>
        <v>3486</v>
      </c>
      <c r="AK47" s="56">
        <v>16921</v>
      </c>
      <c r="AL47" s="56">
        <v>1157</v>
      </c>
      <c r="AM47" s="56">
        <f>SUM(AJ47:AL47)</f>
        <v>21564</v>
      </c>
    </row>
    <row r="48" spans="1:39" ht="15">
      <c r="A48" s="201"/>
      <c r="B48" s="63" t="s">
        <v>21</v>
      </c>
      <c r="C48" s="64">
        <f aca="true" t="shared" si="2" ref="C48:AI48">C46+C47</f>
        <v>33</v>
      </c>
      <c r="D48" s="64">
        <f t="shared" si="2"/>
        <v>32</v>
      </c>
      <c r="E48" s="64">
        <f t="shared" si="2"/>
        <v>106</v>
      </c>
      <c r="F48" s="64">
        <f t="shared" si="2"/>
        <v>86</v>
      </c>
      <c r="G48" s="64">
        <f t="shared" si="2"/>
        <v>179</v>
      </c>
      <c r="H48" s="64">
        <f t="shared" si="2"/>
        <v>5</v>
      </c>
      <c r="I48" s="64">
        <f t="shared" si="2"/>
        <v>110</v>
      </c>
      <c r="J48" s="64">
        <f t="shared" si="2"/>
        <v>80</v>
      </c>
      <c r="K48" s="64">
        <f t="shared" si="2"/>
        <v>20</v>
      </c>
      <c r="L48" s="64">
        <f t="shared" si="2"/>
        <v>132</v>
      </c>
      <c r="M48" s="64">
        <f t="shared" si="2"/>
        <v>492</v>
      </c>
      <c r="N48" s="64">
        <f t="shared" si="2"/>
        <v>37</v>
      </c>
      <c r="O48" s="64">
        <f t="shared" si="2"/>
        <v>254</v>
      </c>
      <c r="P48" s="64">
        <f t="shared" si="2"/>
        <v>50</v>
      </c>
      <c r="Q48" s="64">
        <f t="shared" si="2"/>
        <v>75</v>
      </c>
      <c r="R48" s="64">
        <f t="shared" si="2"/>
        <v>45</v>
      </c>
      <c r="S48" s="64">
        <f t="shared" si="2"/>
        <v>10</v>
      </c>
      <c r="T48" s="64">
        <f t="shared" si="2"/>
        <v>178</v>
      </c>
      <c r="U48" s="64">
        <f t="shared" si="2"/>
        <v>1733</v>
      </c>
      <c r="V48" s="64">
        <f t="shared" si="2"/>
        <v>108</v>
      </c>
      <c r="W48" s="64">
        <f t="shared" si="2"/>
        <v>23</v>
      </c>
      <c r="X48" s="64">
        <f t="shared" si="2"/>
        <v>196</v>
      </c>
      <c r="Y48" s="64">
        <f t="shared" si="2"/>
        <v>75</v>
      </c>
      <c r="Z48" s="64">
        <f t="shared" si="2"/>
        <v>156</v>
      </c>
      <c r="AA48" s="64">
        <f t="shared" si="2"/>
        <v>128</v>
      </c>
      <c r="AB48" s="64">
        <f t="shared" si="2"/>
        <v>233</v>
      </c>
      <c r="AC48" s="64">
        <f t="shared" si="2"/>
        <v>108</v>
      </c>
      <c r="AD48" s="64">
        <f t="shared" si="2"/>
        <v>215</v>
      </c>
      <c r="AE48" s="64">
        <f t="shared" si="2"/>
        <v>7</v>
      </c>
      <c r="AF48" s="64">
        <f t="shared" si="2"/>
        <v>42</v>
      </c>
      <c r="AG48" s="64">
        <f t="shared" si="2"/>
        <v>101</v>
      </c>
      <c r="AH48" s="64">
        <f t="shared" si="2"/>
        <v>213</v>
      </c>
      <c r="AI48" s="64">
        <f t="shared" si="2"/>
        <v>31</v>
      </c>
      <c r="AJ48" s="64">
        <f>AJ46+AJ47</f>
        <v>5293</v>
      </c>
      <c r="AK48" s="64">
        <f>AK46+AK47</f>
        <v>39080</v>
      </c>
      <c r="AL48" s="64">
        <f>AL46+AL47</f>
        <v>1549</v>
      </c>
      <c r="AM48" s="64">
        <f>AM46+AM47</f>
        <v>45922</v>
      </c>
    </row>
    <row r="49" spans="1:39" ht="15">
      <c r="A49" s="201"/>
      <c r="B49" s="6" t="s">
        <v>22</v>
      </c>
      <c r="C49" s="56">
        <v>65</v>
      </c>
      <c r="D49" s="56">
        <v>265</v>
      </c>
      <c r="E49" s="56">
        <v>361</v>
      </c>
      <c r="F49" s="56">
        <v>225</v>
      </c>
      <c r="G49" s="56">
        <v>3959</v>
      </c>
      <c r="H49" s="56">
        <v>37</v>
      </c>
      <c r="I49" s="56">
        <v>180</v>
      </c>
      <c r="J49" s="59">
        <v>195</v>
      </c>
      <c r="K49" s="59">
        <v>169</v>
      </c>
      <c r="L49" s="59">
        <v>34</v>
      </c>
      <c r="M49" s="56">
        <v>618</v>
      </c>
      <c r="N49" s="56">
        <v>93</v>
      </c>
      <c r="O49" s="56">
        <v>277</v>
      </c>
      <c r="P49" s="56">
        <v>295</v>
      </c>
      <c r="Q49" s="56">
        <v>996</v>
      </c>
      <c r="R49" s="56">
        <v>446</v>
      </c>
      <c r="S49" s="56">
        <v>34</v>
      </c>
      <c r="T49" s="56">
        <v>3317</v>
      </c>
      <c r="U49" s="56">
        <v>9730</v>
      </c>
      <c r="V49" s="56">
        <v>64</v>
      </c>
      <c r="W49" s="56">
        <v>421</v>
      </c>
      <c r="X49" s="56">
        <v>2224</v>
      </c>
      <c r="Y49" s="56">
        <v>175</v>
      </c>
      <c r="Z49" s="56">
        <v>219</v>
      </c>
      <c r="AA49" s="56">
        <v>172</v>
      </c>
      <c r="AB49" s="56">
        <v>161</v>
      </c>
      <c r="AC49" s="56">
        <v>89</v>
      </c>
      <c r="AD49" s="56">
        <v>156</v>
      </c>
      <c r="AE49" s="56">
        <v>17</v>
      </c>
      <c r="AF49" s="56">
        <v>217</v>
      </c>
      <c r="AG49" s="56">
        <v>99</v>
      </c>
      <c r="AH49" s="56">
        <v>110</v>
      </c>
      <c r="AI49" s="56">
        <v>155</v>
      </c>
      <c r="AJ49" s="56">
        <f t="shared" si="0"/>
        <v>25575</v>
      </c>
      <c r="AK49" s="56">
        <v>129642</v>
      </c>
      <c r="AL49" s="56">
        <v>14760</v>
      </c>
      <c r="AM49" s="56">
        <f>SUM(AJ49:AL49)</f>
        <v>169977</v>
      </c>
    </row>
    <row r="50" spans="1:39" ht="15">
      <c r="A50" s="201"/>
      <c r="B50" s="6" t="s">
        <v>23</v>
      </c>
      <c r="C50" s="56">
        <v>7</v>
      </c>
      <c r="D50" s="56">
        <v>68</v>
      </c>
      <c r="E50" s="56">
        <v>75</v>
      </c>
      <c r="F50" s="56">
        <v>39</v>
      </c>
      <c r="G50" s="56">
        <v>154</v>
      </c>
      <c r="H50" s="56">
        <v>48</v>
      </c>
      <c r="I50" s="56">
        <v>7</v>
      </c>
      <c r="J50" s="59">
        <v>56</v>
      </c>
      <c r="K50" s="59">
        <v>2</v>
      </c>
      <c r="L50" s="59">
        <v>20</v>
      </c>
      <c r="M50" s="56">
        <v>78</v>
      </c>
      <c r="N50" s="56">
        <v>34</v>
      </c>
      <c r="O50" s="56">
        <v>31</v>
      </c>
      <c r="P50" s="56">
        <v>170</v>
      </c>
      <c r="Q50" s="56">
        <v>17</v>
      </c>
      <c r="R50" s="56">
        <v>24</v>
      </c>
      <c r="S50" s="56">
        <v>35</v>
      </c>
      <c r="T50" s="56">
        <v>157</v>
      </c>
      <c r="U50" s="56">
        <v>798</v>
      </c>
      <c r="V50" s="56">
        <v>12</v>
      </c>
      <c r="W50" s="56">
        <v>4</v>
      </c>
      <c r="X50" s="56">
        <v>152</v>
      </c>
      <c r="Y50" s="56">
        <v>15</v>
      </c>
      <c r="Z50" s="56">
        <v>50</v>
      </c>
      <c r="AA50" s="56">
        <v>19</v>
      </c>
      <c r="AB50" s="56">
        <v>33</v>
      </c>
      <c r="AC50" s="56">
        <v>20</v>
      </c>
      <c r="AD50" s="56">
        <v>43</v>
      </c>
      <c r="AE50" s="56">
        <v>71</v>
      </c>
      <c r="AF50" s="56">
        <v>52</v>
      </c>
      <c r="AG50" s="56">
        <v>12</v>
      </c>
      <c r="AH50" s="56">
        <v>7</v>
      </c>
      <c r="AI50" s="56">
        <v>8</v>
      </c>
      <c r="AJ50" s="56">
        <f t="shared" si="0"/>
        <v>2318</v>
      </c>
      <c r="AK50" s="56">
        <v>16414</v>
      </c>
      <c r="AL50" s="56">
        <v>687</v>
      </c>
      <c r="AM50" s="56">
        <f>SUM(AJ50:AL50)</f>
        <v>19419</v>
      </c>
    </row>
    <row r="51" spans="1:39" ht="15">
      <c r="A51" s="201"/>
      <c r="B51" s="63" t="s">
        <v>24</v>
      </c>
      <c r="C51" s="64">
        <f aca="true" t="shared" si="3" ref="C51:AI51">C49+C50</f>
        <v>72</v>
      </c>
      <c r="D51" s="64">
        <f t="shared" si="3"/>
        <v>333</v>
      </c>
      <c r="E51" s="64">
        <f t="shared" si="3"/>
        <v>436</v>
      </c>
      <c r="F51" s="64">
        <f t="shared" si="3"/>
        <v>264</v>
      </c>
      <c r="G51" s="64">
        <f t="shared" si="3"/>
        <v>4113</v>
      </c>
      <c r="H51" s="64">
        <f t="shared" si="3"/>
        <v>85</v>
      </c>
      <c r="I51" s="64">
        <f t="shared" si="3"/>
        <v>187</v>
      </c>
      <c r="J51" s="64">
        <f t="shared" si="3"/>
        <v>251</v>
      </c>
      <c r="K51" s="64">
        <f t="shared" si="3"/>
        <v>171</v>
      </c>
      <c r="L51" s="64">
        <f t="shared" si="3"/>
        <v>54</v>
      </c>
      <c r="M51" s="64">
        <f t="shared" si="3"/>
        <v>696</v>
      </c>
      <c r="N51" s="64">
        <f t="shared" si="3"/>
        <v>127</v>
      </c>
      <c r="O51" s="64">
        <f t="shared" si="3"/>
        <v>308</v>
      </c>
      <c r="P51" s="64">
        <f t="shared" si="3"/>
        <v>465</v>
      </c>
      <c r="Q51" s="64">
        <f t="shared" si="3"/>
        <v>1013</v>
      </c>
      <c r="R51" s="64">
        <f t="shared" si="3"/>
        <v>470</v>
      </c>
      <c r="S51" s="64">
        <f t="shared" si="3"/>
        <v>69</v>
      </c>
      <c r="T51" s="64">
        <f t="shared" si="3"/>
        <v>3474</v>
      </c>
      <c r="U51" s="64">
        <f t="shared" si="3"/>
        <v>10528</v>
      </c>
      <c r="V51" s="64">
        <f t="shared" si="3"/>
        <v>76</v>
      </c>
      <c r="W51" s="64">
        <f t="shared" si="3"/>
        <v>425</v>
      </c>
      <c r="X51" s="64">
        <f t="shared" si="3"/>
        <v>2376</v>
      </c>
      <c r="Y51" s="64">
        <f t="shared" si="3"/>
        <v>190</v>
      </c>
      <c r="Z51" s="64">
        <f t="shared" si="3"/>
        <v>269</v>
      </c>
      <c r="AA51" s="64">
        <f t="shared" si="3"/>
        <v>191</v>
      </c>
      <c r="AB51" s="64">
        <f t="shared" si="3"/>
        <v>194</v>
      </c>
      <c r="AC51" s="64">
        <f t="shared" si="3"/>
        <v>109</v>
      </c>
      <c r="AD51" s="64">
        <f t="shared" si="3"/>
        <v>199</v>
      </c>
      <c r="AE51" s="64">
        <f t="shared" si="3"/>
        <v>88</v>
      </c>
      <c r="AF51" s="64">
        <f t="shared" si="3"/>
        <v>269</v>
      </c>
      <c r="AG51" s="64">
        <f t="shared" si="3"/>
        <v>111</v>
      </c>
      <c r="AH51" s="64">
        <f t="shared" si="3"/>
        <v>117</v>
      </c>
      <c r="AI51" s="64">
        <f t="shared" si="3"/>
        <v>163</v>
      </c>
      <c r="AJ51" s="64">
        <f>AJ49+AJ50</f>
        <v>27893</v>
      </c>
      <c r="AK51" s="64">
        <f>AK49+AK50</f>
        <v>146056</v>
      </c>
      <c r="AL51" s="64">
        <f>AL49+AL50</f>
        <v>15447</v>
      </c>
      <c r="AM51" s="64">
        <f>AM49+AM50</f>
        <v>189396</v>
      </c>
    </row>
    <row r="52" spans="1:39" ht="15.75">
      <c r="A52" s="201"/>
      <c r="B52" s="50" t="s">
        <v>44</v>
      </c>
      <c r="C52" s="60">
        <f aca="true" t="shared" si="4" ref="C52:AM52">C45+C48+C51</f>
        <v>105</v>
      </c>
      <c r="D52" s="60">
        <f t="shared" si="4"/>
        <v>367</v>
      </c>
      <c r="E52" s="60">
        <f t="shared" si="4"/>
        <v>544</v>
      </c>
      <c r="F52" s="60">
        <f t="shared" si="4"/>
        <v>355</v>
      </c>
      <c r="G52" s="60">
        <f t="shared" si="4"/>
        <v>4361</v>
      </c>
      <c r="H52" s="60">
        <f t="shared" si="4"/>
        <v>90</v>
      </c>
      <c r="I52" s="60">
        <f t="shared" si="4"/>
        <v>309</v>
      </c>
      <c r="J52" s="60">
        <f t="shared" si="4"/>
        <v>341</v>
      </c>
      <c r="K52" s="60">
        <f t="shared" si="4"/>
        <v>196</v>
      </c>
      <c r="L52" s="60">
        <f t="shared" si="4"/>
        <v>186</v>
      </c>
      <c r="M52" s="60">
        <f t="shared" si="4"/>
        <v>1215</v>
      </c>
      <c r="N52" s="60">
        <f t="shared" si="4"/>
        <v>167</v>
      </c>
      <c r="O52" s="60">
        <f t="shared" si="4"/>
        <v>568</v>
      </c>
      <c r="P52" s="60">
        <f t="shared" si="4"/>
        <v>516</v>
      </c>
      <c r="Q52" s="60">
        <f t="shared" si="4"/>
        <v>1147</v>
      </c>
      <c r="R52" s="60">
        <f t="shared" si="4"/>
        <v>552</v>
      </c>
      <c r="S52" s="60">
        <f t="shared" si="4"/>
        <v>79</v>
      </c>
      <c r="T52" s="60">
        <f t="shared" si="4"/>
        <v>3706</v>
      </c>
      <c r="U52" s="60">
        <f t="shared" si="4"/>
        <v>13357</v>
      </c>
      <c r="V52" s="60">
        <f t="shared" si="4"/>
        <v>184</v>
      </c>
      <c r="W52" s="60">
        <f t="shared" si="4"/>
        <v>466</v>
      </c>
      <c r="X52" s="60">
        <f t="shared" si="4"/>
        <v>2627</v>
      </c>
      <c r="Y52" s="60">
        <f t="shared" si="4"/>
        <v>279</v>
      </c>
      <c r="Z52" s="60">
        <f t="shared" si="4"/>
        <v>436</v>
      </c>
      <c r="AA52" s="60">
        <f t="shared" si="4"/>
        <v>323</v>
      </c>
      <c r="AB52" s="60">
        <f t="shared" si="4"/>
        <v>430</v>
      </c>
      <c r="AC52" s="60">
        <f t="shared" si="4"/>
        <v>218</v>
      </c>
      <c r="AD52" s="60">
        <f t="shared" si="4"/>
        <v>417</v>
      </c>
      <c r="AE52" s="60">
        <f t="shared" si="4"/>
        <v>95</v>
      </c>
      <c r="AF52" s="60">
        <f t="shared" si="4"/>
        <v>314</v>
      </c>
      <c r="AG52" s="60">
        <f t="shared" si="4"/>
        <v>220</v>
      </c>
      <c r="AH52" s="60">
        <f t="shared" si="4"/>
        <v>334</v>
      </c>
      <c r="AI52" s="60">
        <f t="shared" si="4"/>
        <v>204</v>
      </c>
      <c r="AJ52" s="60">
        <f t="shared" si="4"/>
        <v>34708</v>
      </c>
      <c r="AK52" s="60">
        <f t="shared" si="4"/>
        <v>200059</v>
      </c>
      <c r="AL52" s="60">
        <f t="shared" si="4"/>
        <v>17350</v>
      </c>
      <c r="AM52" s="60">
        <f t="shared" si="4"/>
        <v>252117</v>
      </c>
    </row>
    <row r="53" ht="15">
      <c r="A53" s="6"/>
    </row>
    <row r="54" spans="1:39" ht="15">
      <c r="A54" s="6"/>
      <c r="B54" s="18" t="s">
        <v>71</v>
      </c>
      <c r="AJ54" s="47"/>
      <c r="AK54" s="47"/>
      <c r="AL54" s="47"/>
      <c r="AM54" s="47"/>
    </row>
    <row r="55" spans="1:2" ht="15">
      <c r="A55" s="6"/>
      <c r="B55" s="19" t="s">
        <v>64</v>
      </c>
    </row>
    <row r="56" ht="15">
      <c r="A56" s="6"/>
    </row>
    <row r="57" spans="1:2" ht="15">
      <c r="A57" s="6"/>
      <c r="B57" s="65" t="s">
        <v>87</v>
      </c>
    </row>
    <row r="58" spans="1:2" ht="15">
      <c r="A58" s="6"/>
      <c r="B58" s="65" t="s">
        <v>88</v>
      </c>
    </row>
    <row r="59" spans="1:2" ht="15">
      <c r="A59" s="6"/>
      <c r="B59" s="65" t="s">
        <v>89</v>
      </c>
    </row>
    <row r="60" spans="1:2" ht="15">
      <c r="A60" s="6"/>
      <c r="B60" s="65" t="s">
        <v>90</v>
      </c>
    </row>
    <row r="61" spans="1:2" ht="15">
      <c r="A61" s="6"/>
      <c r="B61" s="65" t="s">
        <v>91</v>
      </c>
    </row>
    <row r="62" spans="1:2" ht="15">
      <c r="A62" s="6"/>
      <c r="B62" s="65" t="s">
        <v>92</v>
      </c>
    </row>
    <row r="63" spans="1:2" ht="15">
      <c r="A63" s="6"/>
      <c r="B63" s="65" t="s">
        <v>93</v>
      </c>
    </row>
    <row r="64" spans="1:2" ht="15">
      <c r="A64" s="6"/>
      <c r="B64" s="65" t="s">
        <v>94</v>
      </c>
    </row>
    <row r="66" ht="15.75">
      <c r="A66" s="180" t="s">
        <v>201</v>
      </c>
    </row>
    <row r="67" ht="15">
      <c r="A67" s="6"/>
    </row>
    <row r="68" spans="2:39" ht="17.25" customHeight="1">
      <c r="B68" s="52"/>
      <c r="C68" s="202" t="s">
        <v>72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</row>
    <row r="69" spans="1:39" ht="17.25" customHeight="1">
      <c r="A69" s="52"/>
      <c r="B69" s="203" t="s">
        <v>203</v>
      </c>
      <c r="C69" s="204" t="s">
        <v>73</v>
      </c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5" t="s">
        <v>81</v>
      </c>
      <c r="AL69" s="205" t="s">
        <v>75</v>
      </c>
      <c r="AM69" s="205" t="s">
        <v>74</v>
      </c>
    </row>
    <row r="70" spans="1:39" s="49" customFormat="1" ht="72" customHeight="1">
      <c r="A70" s="52"/>
      <c r="B70" s="203"/>
      <c r="C70" s="53" t="s">
        <v>48</v>
      </c>
      <c r="D70" s="53" t="s">
        <v>2</v>
      </c>
      <c r="E70" s="53" t="s">
        <v>49</v>
      </c>
      <c r="F70" s="53" t="s">
        <v>50</v>
      </c>
      <c r="G70" s="53" t="s">
        <v>51</v>
      </c>
      <c r="H70" s="53" t="s">
        <v>52</v>
      </c>
      <c r="I70" s="53" t="s">
        <v>53</v>
      </c>
      <c r="J70" s="53" t="s">
        <v>54</v>
      </c>
      <c r="K70" s="53" t="s">
        <v>80</v>
      </c>
      <c r="L70" s="53" t="s">
        <v>55</v>
      </c>
      <c r="M70" s="53" t="s">
        <v>56</v>
      </c>
      <c r="N70" s="53" t="s">
        <v>17</v>
      </c>
      <c r="O70" s="53" t="s">
        <v>57</v>
      </c>
      <c r="P70" s="53" t="s">
        <v>58</v>
      </c>
      <c r="Q70" s="53" t="s">
        <v>59</v>
      </c>
      <c r="R70" s="53" t="s">
        <v>60</v>
      </c>
      <c r="S70" s="53" t="s">
        <v>61</v>
      </c>
      <c r="T70" s="53" t="s">
        <v>79</v>
      </c>
      <c r="U70" s="53" t="s">
        <v>62</v>
      </c>
      <c r="V70" s="53" t="s">
        <v>3</v>
      </c>
      <c r="W70" s="53" t="s">
        <v>4</v>
      </c>
      <c r="X70" s="53" t="s">
        <v>5</v>
      </c>
      <c r="Y70" s="53" t="s">
        <v>6</v>
      </c>
      <c r="Z70" s="53" t="s">
        <v>7</v>
      </c>
      <c r="AA70" s="53" t="s">
        <v>8</v>
      </c>
      <c r="AB70" s="53" t="s">
        <v>9</v>
      </c>
      <c r="AC70" s="53" t="s">
        <v>10</v>
      </c>
      <c r="AD70" s="53" t="s">
        <v>11</v>
      </c>
      <c r="AE70" s="53" t="s">
        <v>12</v>
      </c>
      <c r="AF70" s="53" t="s">
        <v>13</v>
      </c>
      <c r="AG70" s="53" t="s">
        <v>14</v>
      </c>
      <c r="AH70" s="53" t="s">
        <v>15</v>
      </c>
      <c r="AI70" s="53" t="s">
        <v>16</v>
      </c>
      <c r="AJ70" s="53" t="s">
        <v>74</v>
      </c>
      <c r="AK70" s="205"/>
      <c r="AL70" s="205"/>
      <c r="AM70" s="205"/>
    </row>
    <row r="71" spans="1:39" ht="15">
      <c r="A71" s="201" t="s">
        <v>202</v>
      </c>
      <c r="B71" s="6" t="s">
        <v>48</v>
      </c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>
        <v>2</v>
      </c>
      <c r="N71" s="56"/>
      <c r="O71" s="56">
        <v>3</v>
      </c>
      <c r="P71" s="56"/>
      <c r="Q71" s="56"/>
      <c r="R71" s="56"/>
      <c r="S71" s="56"/>
      <c r="T71" s="56">
        <v>6</v>
      </c>
      <c r="U71" s="56">
        <v>15</v>
      </c>
      <c r="V71" s="56">
        <v>1</v>
      </c>
      <c r="W71" s="56"/>
      <c r="X71" s="56"/>
      <c r="Y71" s="56">
        <v>1</v>
      </c>
      <c r="Z71" s="56"/>
      <c r="AA71" s="56">
        <v>1</v>
      </c>
      <c r="AB71" s="56">
        <v>1</v>
      </c>
      <c r="AC71" s="56">
        <v>5</v>
      </c>
      <c r="AD71" s="56">
        <v>1</v>
      </c>
      <c r="AE71" s="56"/>
      <c r="AF71" s="56">
        <v>1</v>
      </c>
      <c r="AG71" s="56"/>
      <c r="AH71" s="56"/>
      <c r="AI71" s="56"/>
      <c r="AJ71" s="57">
        <f>SUM(C71:AI71)</f>
        <v>37</v>
      </c>
      <c r="AK71" s="58">
        <v>731</v>
      </c>
      <c r="AL71" s="58">
        <v>3</v>
      </c>
      <c r="AM71" s="57">
        <f>AJ71+AK71+AL71</f>
        <v>771</v>
      </c>
    </row>
    <row r="72" spans="1:39" ht="15">
      <c r="A72" s="201"/>
      <c r="B72" s="6" t="s">
        <v>2</v>
      </c>
      <c r="C72" s="56"/>
      <c r="D72" s="56"/>
      <c r="E72" s="56">
        <v>6</v>
      </c>
      <c r="F72" s="56">
        <v>10</v>
      </c>
      <c r="G72" s="56">
        <v>34</v>
      </c>
      <c r="H72" s="56">
        <v>2</v>
      </c>
      <c r="I72" s="56">
        <v>4</v>
      </c>
      <c r="J72" s="56">
        <v>2</v>
      </c>
      <c r="K72" s="56"/>
      <c r="L72" s="56">
        <v>1</v>
      </c>
      <c r="M72" s="56">
        <v>1</v>
      </c>
      <c r="N72" s="56">
        <v>1</v>
      </c>
      <c r="O72" s="56">
        <v>2</v>
      </c>
      <c r="P72" s="56">
        <v>25</v>
      </c>
      <c r="Q72" s="56"/>
      <c r="R72" s="56"/>
      <c r="S72" s="56">
        <v>1</v>
      </c>
      <c r="T72" s="56">
        <v>17</v>
      </c>
      <c r="U72" s="56">
        <v>232</v>
      </c>
      <c r="V72" s="56">
        <v>1</v>
      </c>
      <c r="W72" s="56"/>
      <c r="X72" s="56">
        <v>50</v>
      </c>
      <c r="Y72" s="56">
        <v>3</v>
      </c>
      <c r="Z72" s="56"/>
      <c r="AA72" s="56">
        <v>1</v>
      </c>
      <c r="AB72" s="56">
        <v>7</v>
      </c>
      <c r="AC72" s="56">
        <v>2</v>
      </c>
      <c r="AD72" s="56">
        <v>3</v>
      </c>
      <c r="AE72" s="56"/>
      <c r="AF72" s="56">
        <v>40</v>
      </c>
      <c r="AG72" s="56">
        <v>1</v>
      </c>
      <c r="AH72" s="56">
        <v>5</v>
      </c>
      <c r="AI72" s="56">
        <v>3</v>
      </c>
      <c r="AJ72" s="57">
        <f aca="true" t="shared" si="5" ref="AJ72:AJ103">SUM(C72:AI72)</f>
        <v>454</v>
      </c>
      <c r="AK72" s="58">
        <v>2206</v>
      </c>
      <c r="AL72" s="58">
        <v>99</v>
      </c>
      <c r="AM72" s="57">
        <f aca="true" t="shared" si="6" ref="AM72:AM103">AJ72+AK72+AL72</f>
        <v>2759</v>
      </c>
    </row>
    <row r="73" spans="1:39" ht="15">
      <c r="A73" s="201"/>
      <c r="B73" s="6" t="s">
        <v>49</v>
      </c>
      <c r="C73" s="56">
        <v>1</v>
      </c>
      <c r="D73" s="56">
        <v>20</v>
      </c>
      <c r="E73" s="56"/>
      <c r="F73" s="56"/>
      <c r="G73" s="56">
        <v>6</v>
      </c>
      <c r="H73" s="56">
        <v>1</v>
      </c>
      <c r="I73" s="56">
        <v>4</v>
      </c>
      <c r="J73" s="56">
        <v>32</v>
      </c>
      <c r="K73" s="56"/>
      <c r="L73" s="56">
        <v>6</v>
      </c>
      <c r="M73" s="56">
        <v>130</v>
      </c>
      <c r="N73" s="56">
        <v>10</v>
      </c>
      <c r="O73" s="56">
        <v>18</v>
      </c>
      <c r="P73" s="56">
        <v>20</v>
      </c>
      <c r="Q73" s="56">
        <v>16</v>
      </c>
      <c r="R73" s="56">
        <v>3</v>
      </c>
      <c r="S73" s="56">
        <v>15</v>
      </c>
      <c r="T73" s="56">
        <v>18</v>
      </c>
      <c r="U73" s="56">
        <v>241</v>
      </c>
      <c r="V73" s="56">
        <v>2</v>
      </c>
      <c r="W73" s="56">
        <v>3</v>
      </c>
      <c r="X73" s="56">
        <v>36</v>
      </c>
      <c r="Y73" s="56">
        <v>8</v>
      </c>
      <c r="Z73" s="56">
        <v>4</v>
      </c>
      <c r="AA73" s="56">
        <v>9</v>
      </c>
      <c r="AB73" s="56">
        <v>13</v>
      </c>
      <c r="AC73" s="56">
        <v>2</v>
      </c>
      <c r="AD73" s="56">
        <v>24</v>
      </c>
      <c r="AE73" s="56">
        <v>9</v>
      </c>
      <c r="AF73" s="56">
        <v>1</v>
      </c>
      <c r="AG73" s="56">
        <v>5</v>
      </c>
      <c r="AH73" s="56">
        <v>1</v>
      </c>
      <c r="AI73" s="56">
        <v>4</v>
      </c>
      <c r="AJ73" s="57">
        <f t="shared" si="5"/>
        <v>662</v>
      </c>
      <c r="AK73" s="58">
        <v>4064</v>
      </c>
      <c r="AL73" s="58">
        <v>320</v>
      </c>
      <c r="AM73" s="57">
        <f t="shared" si="6"/>
        <v>5046</v>
      </c>
    </row>
    <row r="74" spans="1:39" ht="15">
      <c r="A74" s="201"/>
      <c r="B74" s="6" t="s">
        <v>50</v>
      </c>
      <c r="C74" s="56">
        <v>1</v>
      </c>
      <c r="D74" s="56">
        <v>2</v>
      </c>
      <c r="E74" s="56">
        <v>1</v>
      </c>
      <c r="F74" s="56"/>
      <c r="G74" s="56"/>
      <c r="H74" s="56">
        <v>3</v>
      </c>
      <c r="I74" s="56">
        <v>1</v>
      </c>
      <c r="J74" s="56">
        <v>8</v>
      </c>
      <c r="K74" s="56"/>
      <c r="L74" s="56">
        <v>10</v>
      </c>
      <c r="M74" s="56">
        <v>13</v>
      </c>
      <c r="N74" s="56">
        <v>7</v>
      </c>
      <c r="O74" s="56">
        <v>6</v>
      </c>
      <c r="P74" s="56">
        <v>14</v>
      </c>
      <c r="Q74" s="56"/>
      <c r="R74" s="56"/>
      <c r="S74" s="56"/>
      <c r="T74" s="56">
        <v>1</v>
      </c>
      <c r="U74" s="56">
        <v>89</v>
      </c>
      <c r="V74" s="56">
        <v>1</v>
      </c>
      <c r="W74" s="56">
        <v>1</v>
      </c>
      <c r="X74" s="56">
        <v>6</v>
      </c>
      <c r="Y74" s="56">
        <v>3</v>
      </c>
      <c r="Z74" s="56">
        <v>5</v>
      </c>
      <c r="AA74" s="56"/>
      <c r="AB74" s="56">
        <v>1</v>
      </c>
      <c r="AC74" s="56">
        <v>4</v>
      </c>
      <c r="AD74" s="56">
        <v>1</v>
      </c>
      <c r="AE74" s="56"/>
      <c r="AF74" s="56">
        <v>4</v>
      </c>
      <c r="AG74" s="56">
        <v>2</v>
      </c>
      <c r="AH74" s="56">
        <v>1</v>
      </c>
      <c r="AI74" s="56"/>
      <c r="AJ74" s="57">
        <f t="shared" si="5"/>
        <v>185</v>
      </c>
      <c r="AK74" s="58">
        <v>3128</v>
      </c>
      <c r="AL74" s="58">
        <v>44</v>
      </c>
      <c r="AM74" s="57">
        <f t="shared" si="6"/>
        <v>3357</v>
      </c>
    </row>
    <row r="75" spans="1:39" ht="15">
      <c r="A75" s="201"/>
      <c r="B75" s="6" t="s">
        <v>51</v>
      </c>
      <c r="C75" s="56">
        <v>12</v>
      </c>
      <c r="D75" s="56">
        <v>49</v>
      </c>
      <c r="E75" s="56">
        <v>34</v>
      </c>
      <c r="F75" s="56">
        <v>23</v>
      </c>
      <c r="G75" s="56"/>
      <c r="H75" s="56">
        <v>5</v>
      </c>
      <c r="I75" s="56">
        <v>22</v>
      </c>
      <c r="J75" s="56">
        <v>35</v>
      </c>
      <c r="K75" s="56">
        <v>27</v>
      </c>
      <c r="L75" s="56">
        <v>4</v>
      </c>
      <c r="M75" s="56">
        <v>18</v>
      </c>
      <c r="N75" s="56">
        <v>21</v>
      </c>
      <c r="O75" s="56">
        <v>40</v>
      </c>
      <c r="P75" s="56">
        <v>36</v>
      </c>
      <c r="Q75" s="56">
        <v>181</v>
      </c>
      <c r="R75" s="56">
        <v>96</v>
      </c>
      <c r="S75" s="56">
        <v>4</v>
      </c>
      <c r="T75" s="56">
        <v>834</v>
      </c>
      <c r="U75" s="56">
        <v>5656</v>
      </c>
      <c r="V75" s="56">
        <v>16</v>
      </c>
      <c r="W75" s="56">
        <v>54</v>
      </c>
      <c r="X75" s="56">
        <v>558</v>
      </c>
      <c r="Y75" s="56">
        <v>29</v>
      </c>
      <c r="Z75" s="56">
        <v>16</v>
      </c>
      <c r="AA75" s="56">
        <v>12</v>
      </c>
      <c r="AB75" s="56">
        <v>14</v>
      </c>
      <c r="AC75" s="56">
        <v>17</v>
      </c>
      <c r="AD75" s="56">
        <v>23</v>
      </c>
      <c r="AE75" s="56">
        <v>4</v>
      </c>
      <c r="AF75" s="56">
        <v>62</v>
      </c>
      <c r="AG75" s="56">
        <v>13</v>
      </c>
      <c r="AH75" s="56">
        <v>3</v>
      </c>
      <c r="AI75" s="56">
        <v>46</v>
      </c>
      <c r="AJ75" s="57">
        <f t="shared" si="5"/>
        <v>7964</v>
      </c>
      <c r="AK75" s="58">
        <v>19460</v>
      </c>
      <c r="AL75" s="58">
        <v>1459</v>
      </c>
      <c r="AM75" s="57">
        <f t="shared" si="6"/>
        <v>28883</v>
      </c>
    </row>
    <row r="76" spans="1:39" ht="15">
      <c r="A76" s="201"/>
      <c r="B76" s="6" t="s">
        <v>52</v>
      </c>
      <c r="C76" s="56"/>
      <c r="D76" s="56">
        <v>4</v>
      </c>
      <c r="E76" s="56">
        <v>4</v>
      </c>
      <c r="F76" s="56">
        <v>1</v>
      </c>
      <c r="G76" s="56">
        <v>1</v>
      </c>
      <c r="H76" s="56"/>
      <c r="I76" s="56">
        <v>2</v>
      </c>
      <c r="J76" s="59"/>
      <c r="K76" s="59"/>
      <c r="L76" s="59"/>
      <c r="M76" s="56">
        <v>3</v>
      </c>
      <c r="N76" s="56">
        <v>2</v>
      </c>
      <c r="O76" s="56"/>
      <c r="P76" s="56">
        <v>35</v>
      </c>
      <c r="Q76" s="56">
        <v>1</v>
      </c>
      <c r="R76" s="56"/>
      <c r="S76" s="56"/>
      <c r="T76" s="56">
        <v>5</v>
      </c>
      <c r="U76" s="56">
        <v>55</v>
      </c>
      <c r="V76" s="56"/>
      <c r="W76" s="56"/>
      <c r="X76" s="56">
        <v>3</v>
      </c>
      <c r="Y76" s="56">
        <v>5</v>
      </c>
      <c r="Z76" s="56"/>
      <c r="AA76" s="56"/>
      <c r="AB76" s="56"/>
      <c r="AC76" s="56"/>
      <c r="AD76" s="56">
        <v>1</v>
      </c>
      <c r="AE76" s="56">
        <v>7</v>
      </c>
      <c r="AF76" s="56">
        <v>4</v>
      </c>
      <c r="AG76" s="56"/>
      <c r="AH76" s="56">
        <v>1</v>
      </c>
      <c r="AI76" s="56"/>
      <c r="AJ76" s="57">
        <f t="shared" si="5"/>
        <v>134</v>
      </c>
      <c r="AK76" s="58">
        <v>420</v>
      </c>
      <c r="AL76" s="58">
        <v>12</v>
      </c>
      <c r="AM76" s="57">
        <f t="shared" si="6"/>
        <v>566</v>
      </c>
    </row>
    <row r="77" spans="1:39" ht="15">
      <c r="A77" s="201"/>
      <c r="B77" s="6" t="s">
        <v>53</v>
      </c>
      <c r="C77" s="56">
        <v>20</v>
      </c>
      <c r="D77" s="56">
        <v>1</v>
      </c>
      <c r="E77" s="56"/>
      <c r="F77" s="56">
        <v>1</v>
      </c>
      <c r="G77" s="56">
        <v>6</v>
      </c>
      <c r="H77" s="56"/>
      <c r="I77" s="56"/>
      <c r="J77" s="59">
        <v>2</v>
      </c>
      <c r="K77" s="59"/>
      <c r="L77" s="59"/>
      <c r="M77" s="56">
        <v>5</v>
      </c>
      <c r="N77" s="56">
        <v>1</v>
      </c>
      <c r="O77" s="56">
        <v>4</v>
      </c>
      <c r="P77" s="56">
        <v>4</v>
      </c>
      <c r="Q77" s="56"/>
      <c r="R77" s="56"/>
      <c r="S77" s="56"/>
      <c r="T77" s="56">
        <v>7</v>
      </c>
      <c r="U77" s="56">
        <v>70</v>
      </c>
      <c r="V77" s="56">
        <v>1</v>
      </c>
      <c r="W77" s="56">
        <v>6</v>
      </c>
      <c r="X77" s="56"/>
      <c r="Y77" s="56">
        <v>3</v>
      </c>
      <c r="Z77" s="56">
        <v>2</v>
      </c>
      <c r="AA77" s="56">
        <v>7</v>
      </c>
      <c r="AB77" s="56"/>
      <c r="AC77" s="56"/>
      <c r="AD77" s="56">
        <v>2</v>
      </c>
      <c r="AE77" s="56"/>
      <c r="AF77" s="56">
        <v>4</v>
      </c>
      <c r="AG77" s="56">
        <v>13</v>
      </c>
      <c r="AH77" s="56">
        <v>2</v>
      </c>
      <c r="AI77" s="56"/>
      <c r="AJ77" s="57">
        <f t="shared" si="5"/>
        <v>161</v>
      </c>
      <c r="AK77" s="58">
        <v>2092</v>
      </c>
      <c r="AL77" s="58">
        <v>44</v>
      </c>
      <c r="AM77" s="57">
        <f t="shared" si="6"/>
        <v>2297</v>
      </c>
    </row>
    <row r="78" spans="1:39" ht="15">
      <c r="A78" s="201"/>
      <c r="B78" s="6" t="s">
        <v>54</v>
      </c>
      <c r="C78" s="56">
        <v>1</v>
      </c>
      <c r="D78" s="56">
        <v>4</v>
      </c>
      <c r="E78" s="56">
        <v>13</v>
      </c>
      <c r="F78" s="56">
        <v>7</v>
      </c>
      <c r="G78" s="56">
        <v>1</v>
      </c>
      <c r="H78" s="56"/>
      <c r="I78" s="56">
        <v>12</v>
      </c>
      <c r="J78" s="56"/>
      <c r="K78" s="59">
        <v>2</v>
      </c>
      <c r="L78" s="59"/>
      <c r="M78" s="56">
        <v>12</v>
      </c>
      <c r="N78" s="56">
        <v>4</v>
      </c>
      <c r="O78" s="56"/>
      <c r="P78" s="56">
        <v>1</v>
      </c>
      <c r="Q78" s="56">
        <v>2</v>
      </c>
      <c r="R78" s="56">
        <v>3</v>
      </c>
      <c r="S78" s="56"/>
      <c r="T78" s="56">
        <v>16</v>
      </c>
      <c r="U78" s="56">
        <v>93</v>
      </c>
      <c r="V78" s="56"/>
      <c r="W78" s="56"/>
      <c r="X78" s="56">
        <v>2</v>
      </c>
      <c r="Y78" s="56">
        <v>7</v>
      </c>
      <c r="Z78" s="56">
        <v>20</v>
      </c>
      <c r="AA78" s="56"/>
      <c r="AB78" s="56">
        <v>4</v>
      </c>
      <c r="AC78" s="56"/>
      <c r="AD78" s="56">
        <v>4</v>
      </c>
      <c r="AE78" s="56"/>
      <c r="AF78" s="56">
        <v>1</v>
      </c>
      <c r="AG78" s="56">
        <v>5</v>
      </c>
      <c r="AH78" s="56">
        <v>7</v>
      </c>
      <c r="AI78" s="56"/>
      <c r="AJ78" s="57">
        <f t="shared" si="5"/>
        <v>221</v>
      </c>
      <c r="AK78" s="58">
        <v>3600</v>
      </c>
      <c r="AL78" s="58">
        <v>68</v>
      </c>
      <c r="AM78" s="57">
        <f t="shared" si="6"/>
        <v>3889</v>
      </c>
    </row>
    <row r="79" spans="1:39" ht="15">
      <c r="A79" s="201"/>
      <c r="B79" s="6" t="s">
        <v>80</v>
      </c>
      <c r="C79" s="56">
        <v>1</v>
      </c>
      <c r="D79" s="56"/>
      <c r="E79" s="56"/>
      <c r="F79" s="56"/>
      <c r="G79" s="56">
        <v>1</v>
      </c>
      <c r="H79" s="56"/>
      <c r="I79" s="56"/>
      <c r="J79" s="59"/>
      <c r="K79" s="56"/>
      <c r="L79" s="59"/>
      <c r="M79" s="56">
        <v>1</v>
      </c>
      <c r="N79" s="56"/>
      <c r="O79" s="56">
        <v>1</v>
      </c>
      <c r="P79" s="56">
        <v>6</v>
      </c>
      <c r="Q79" s="56"/>
      <c r="R79" s="56"/>
      <c r="S79" s="56"/>
      <c r="T79" s="56">
        <v>2</v>
      </c>
      <c r="U79" s="56">
        <v>109</v>
      </c>
      <c r="V79" s="56">
        <v>2</v>
      </c>
      <c r="W79" s="56">
        <v>1</v>
      </c>
      <c r="X79" s="56">
        <v>4</v>
      </c>
      <c r="Y79" s="56">
        <v>3</v>
      </c>
      <c r="Z79" s="56"/>
      <c r="AA79" s="56">
        <v>1</v>
      </c>
      <c r="AB79" s="56"/>
      <c r="AC79" s="56"/>
      <c r="AD79" s="56"/>
      <c r="AE79" s="56">
        <v>1</v>
      </c>
      <c r="AF79" s="56"/>
      <c r="AG79" s="56"/>
      <c r="AH79" s="56"/>
      <c r="AI79" s="56">
        <v>7</v>
      </c>
      <c r="AJ79" s="57">
        <f t="shared" si="5"/>
        <v>140</v>
      </c>
      <c r="AK79" s="58">
        <v>1587</v>
      </c>
      <c r="AL79" s="58">
        <v>43</v>
      </c>
      <c r="AM79" s="57">
        <f t="shared" si="6"/>
        <v>1770</v>
      </c>
    </row>
    <row r="80" spans="1:39" ht="15">
      <c r="A80" s="201"/>
      <c r="B80" s="6" t="s">
        <v>55</v>
      </c>
      <c r="C80" s="56">
        <v>1</v>
      </c>
      <c r="D80" s="56">
        <v>2</v>
      </c>
      <c r="E80" s="56">
        <v>2</v>
      </c>
      <c r="F80" s="56">
        <v>3</v>
      </c>
      <c r="G80" s="56"/>
      <c r="H80" s="56"/>
      <c r="I80" s="56">
        <v>1</v>
      </c>
      <c r="J80" s="59">
        <v>3</v>
      </c>
      <c r="K80" s="59"/>
      <c r="L80" s="56"/>
      <c r="M80" s="56">
        <v>13</v>
      </c>
      <c r="N80" s="56"/>
      <c r="O80" s="56">
        <v>29</v>
      </c>
      <c r="P80" s="56">
        <v>1</v>
      </c>
      <c r="Q80" s="56">
        <v>1</v>
      </c>
      <c r="R80" s="56">
        <v>8</v>
      </c>
      <c r="S80" s="56"/>
      <c r="T80" s="56">
        <v>2</v>
      </c>
      <c r="U80" s="56">
        <v>75</v>
      </c>
      <c r="V80" s="56">
        <v>11</v>
      </c>
      <c r="W80" s="56">
        <v>6</v>
      </c>
      <c r="X80" s="56">
        <v>4</v>
      </c>
      <c r="Y80" s="56">
        <v>2</v>
      </c>
      <c r="Z80" s="56">
        <v>4</v>
      </c>
      <c r="AA80" s="56">
        <v>5</v>
      </c>
      <c r="AB80" s="56"/>
      <c r="AC80" s="56">
        <v>5</v>
      </c>
      <c r="AD80" s="56">
        <v>2</v>
      </c>
      <c r="AE80" s="56"/>
      <c r="AF80" s="56"/>
      <c r="AG80" s="56">
        <v>4</v>
      </c>
      <c r="AH80" s="56">
        <v>5</v>
      </c>
      <c r="AI80" s="56"/>
      <c r="AJ80" s="57">
        <f t="shared" si="5"/>
        <v>189</v>
      </c>
      <c r="AK80" s="58">
        <v>1672</v>
      </c>
      <c r="AL80" s="58">
        <v>17</v>
      </c>
      <c r="AM80" s="57">
        <f t="shared" si="6"/>
        <v>1878</v>
      </c>
    </row>
    <row r="81" spans="1:39" ht="15">
      <c r="A81" s="201"/>
      <c r="B81" s="6" t="s">
        <v>56</v>
      </c>
      <c r="C81" s="56">
        <v>9</v>
      </c>
      <c r="D81" s="56">
        <v>9</v>
      </c>
      <c r="E81" s="56">
        <v>28</v>
      </c>
      <c r="F81" s="56">
        <v>19</v>
      </c>
      <c r="G81" s="56">
        <v>32</v>
      </c>
      <c r="H81" s="56"/>
      <c r="I81" s="56">
        <v>12</v>
      </c>
      <c r="J81" s="59">
        <v>35</v>
      </c>
      <c r="K81" s="59"/>
      <c r="L81" s="59">
        <v>23</v>
      </c>
      <c r="M81" s="56"/>
      <c r="N81" s="56">
        <v>5</v>
      </c>
      <c r="O81" s="56">
        <v>42</v>
      </c>
      <c r="P81" s="56">
        <v>12</v>
      </c>
      <c r="Q81" s="56">
        <v>22</v>
      </c>
      <c r="R81" s="56">
        <v>13</v>
      </c>
      <c r="S81" s="56"/>
      <c r="T81" s="56">
        <v>58</v>
      </c>
      <c r="U81" s="56">
        <v>424</v>
      </c>
      <c r="V81" s="56">
        <v>9</v>
      </c>
      <c r="W81" s="56">
        <v>12</v>
      </c>
      <c r="X81" s="56">
        <v>48</v>
      </c>
      <c r="Y81" s="56">
        <v>33</v>
      </c>
      <c r="Z81" s="56">
        <v>34</v>
      </c>
      <c r="AA81" s="56">
        <v>18</v>
      </c>
      <c r="AB81" s="56">
        <v>142</v>
      </c>
      <c r="AC81" s="56">
        <v>11</v>
      </c>
      <c r="AD81" s="56">
        <v>37</v>
      </c>
      <c r="AE81" s="56"/>
      <c r="AF81" s="56">
        <v>6</v>
      </c>
      <c r="AG81" s="56">
        <v>29</v>
      </c>
      <c r="AH81" s="56">
        <v>67</v>
      </c>
      <c r="AI81" s="56">
        <v>1</v>
      </c>
      <c r="AJ81" s="57">
        <f t="shared" si="5"/>
        <v>1190</v>
      </c>
      <c r="AK81" s="58">
        <v>4395</v>
      </c>
      <c r="AL81" s="58">
        <v>992</v>
      </c>
      <c r="AM81" s="57">
        <f t="shared" si="6"/>
        <v>6577</v>
      </c>
    </row>
    <row r="82" spans="1:39" ht="15">
      <c r="A82" s="201"/>
      <c r="B82" s="6" t="s">
        <v>17</v>
      </c>
      <c r="C82" s="56"/>
      <c r="D82" s="56"/>
      <c r="E82" s="56">
        <v>2</v>
      </c>
      <c r="F82" s="56">
        <v>13</v>
      </c>
      <c r="G82" s="56"/>
      <c r="H82" s="56"/>
      <c r="I82" s="56"/>
      <c r="J82" s="59">
        <v>9</v>
      </c>
      <c r="K82" s="59"/>
      <c r="L82" s="59"/>
      <c r="M82" s="56">
        <v>5</v>
      </c>
      <c r="N82" s="56"/>
      <c r="O82" s="56">
        <v>1</v>
      </c>
      <c r="P82" s="56">
        <v>2</v>
      </c>
      <c r="Q82" s="56">
        <v>1</v>
      </c>
      <c r="R82" s="56">
        <v>1</v>
      </c>
      <c r="S82" s="56"/>
      <c r="T82" s="56">
        <v>2</v>
      </c>
      <c r="U82" s="56">
        <v>35</v>
      </c>
      <c r="V82" s="56"/>
      <c r="W82" s="56">
        <v>1</v>
      </c>
      <c r="X82" s="56">
        <v>1</v>
      </c>
      <c r="Y82" s="56">
        <v>1</v>
      </c>
      <c r="Z82" s="56">
        <v>1</v>
      </c>
      <c r="AA82" s="56"/>
      <c r="AB82" s="56"/>
      <c r="AC82" s="56"/>
      <c r="AD82" s="56">
        <v>2</v>
      </c>
      <c r="AE82" s="56"/>
      <c r="AF82" s="56">
        <v>1</v>
      </c>
      <c r="AG82" s="56"/>
      <c r="AH82" s="56"/>
      <c r="AI82" s="56">
        <v>1</v>
      </c>
      <c r="AJ82" s="57">
        <f t="shared" si="5"/>
        <v>79</v>
      </c>
      <c r="AK82" s="58">
        <v>1209</v>
      </c>
      <c r="AL82" s="58">
        <v>28</v>
      </c>
      <c r="AM82" s="57">
        <f t="shared" si="6"/>
        <v>1316</v>
      </c>
    </row>
    <row r="83" spans="1:39" ht="15">
      <c r="A83" s="201"/>
      <c r="B83" s="6" t="s">
        <v>57</v>
      </c>
      <c r="C83" s="56">
        <v>1</v>
      </c>
      <c r="D83" s="56">
        <v>3</v>
      </c>
      <c r="E83" s="56">
        <v>6</v>
      </c>
      <c r="F83" s="56">
        <v>1</v>
      </c>
      <c r="G83" s="56">
        <v>14</v>
      </c>
      <c r="H83" s="56"/>
      <c r="I83" s="56">
        <v>6</v>
      </c>
      <c r="J83" s="59">
        <v>2</v>
      </c>
      <c r="K83" s="59"/>
      <c r="L83" s="59">
        <v>33</v>
      </c>
      <c r="M83" s="56">
        <v>10</v>
      </c>
      <c r="N83" s="56"/>
      <c r="O83" s="56"/>
      <c r="P83" s="56">
        <v>2</v>
      </c>
      <c r="Q83" s="56">
        <v>3</v>
      </c>
      <c r="R83" s="56"/>
      <c r="S83" s="56">
        <v>1</v>
      </c>
      <c r="T83" s="56">
        <v>17</v>
      </c>
      <c r="U83" s="56">
        <v>131</v>
      </c>
      <c r="V83" s="56">
        <v>30</v>
      </c>
      <c r="W83" s="56">
        <v>5</v>
      </c>
      <c r="X83" s="56">
        <v>11</v>
      </c>
      <c r="Y83" s="56">
        <v>10</v>
      </c>
      <c r="Z83" s="56">
        <v>1</v>
      </c>
      <c r="AA83" s="56">
        <v>13</v>
      </c>
      <c r="AB83" s="56">
        <v>6</v>
      </c>
      <c r="AC83" s="56">
        <v>15</v>
      </c>
      <c r="AD83" s="56">
        <v>14</v>
      </c>
      <c r="AE83" s="56"/>
      <c r="AF83" s="56"/>
      <c r="AG83" s="56">
        <v>15</v>
      </c>
      <c r="AH83" s="56">
        <v>15</v>
      </c>
      <c r="AI83" s="56">
        <v>3</v>
      </c>
      <c r="AJ83" s="57">
        <f t="shared" si="5"/>
        <v>368</v>
      </c>
      <c r="AK83" s="58">
        <v>2944</v>
      </c>
      <c r="AL83" s="58">
        <v>601</v>
      </c>
      <c r="AM83" s="57">
        <f t="shared" si="6"/>
        <v>3913</v>
      </c>
    </row>
    <row r="84" spans="1:39" ht="15">
      <c r="A84" s="201"/>
      <c r="B84" s="6" t="s">
        <v>58</v>
      </c>
      <c r="C84" s="56"/>
      <c r="D84" s="56">
        <v>43</v>
      </c>
      <c r="E84" s="56">
        <v>28</v>
      </c>
      <c r="F84" s="56">
        <v>11</v>
      </c>
      <c r="G84" s="56">
        <v>18</v>
      </c>
      <c r="H84" s="56">
        <v>21</v>
      </c>
      <c r="I84" s="56"/>
      <c r="J84" s="59"/>
      <c r="K84" s="59">
        <v>6</v>
      </c>
      <c r="L84" s="59"/>
      <c r="M84" s="56">
        <v>3</v>
      </c>
      <c r="N84" s="56">
        <v>10</v>
      </c>
      <c r="O84" s="56">
        <v>5</v>
      </c>
      <c r="P84" s="56"/>
      <c r="Q84" s="56">
        <v>1</v>
      </c>
      <c r="R84" s="56">
        <v>4</v>
      </c>
      <c r="S84" s="56">
        <v>23</v>
      </c>
      <c r="T84" s="56">
        <v>18</v>
      </c>
      <c r="U84" s="56">
        <v>191</v>
      </c>
      <c r="V84" s="56">
        <v>3</v>
      </c>
      <c r="W84" s="56">
        <v>3</v>
      </c>
      <c r="X84" s="56">
        <v>20</v>
      </c>
      <c r="Y84" s="56">
        <v>9</v>
      </c>
      <c r="Z84" s="56">
        <v>15</v>
      </c>
      <c r="AA84" s="56">
        <v>1</v>
      </c>
      <c r="AB84" s="56"/>
      <c r="AC84" s="56">
        <v>1</v>
      </c>
      <c r="AD84" s="56">
        <v>4</v>
      </c>
      <c r="AE84" s="56">
        <v>13</v>
      </c>
      <c r="AF84" s="56">
        <v>10</v>
      </c>
      <c r="AG84" s="56">
        <v>1</v>
      </c>
      <c r="AH84" s="56">
        <v>2</v>
      </c>
      <c r="AI84" s="56"/>
      <c r="AJ84" s="57">
        <f t="shared" si="5"/>
        <v>464</v>
      </c>
      <c r="AK84" s="58">
        <v>2593</v>
      </c>
      <c r="AL84" s="58">
        <v>207</v>
      </c>
      <c r="AM84" s="57">
        <f t="shared" si="6"/>
        <v>3264</v>
      </c>
    </row>
    <row r="85" spans="1:39" ht="15">
      <c r="A85" s="201"/>
      <c r="B85" s="6" t="s">
        <v>59</v>
      </c>
      <c r="C85" s="56">
        <v>2</v>
      </c>
      <c r="D85" s="56"/>
      <c r="E85" s="56">
        <v>6</v>
      </c>
      <c r="F85" s="56"/>
      <c r="G85" s="56">
        <v>14</v>
      </c>
      <c r="H85" s="56"/>
      <c r="I85" s="56">
        <v>1</v>
      </c>
      <c r="J85" s="59">
        <v>5</v>
      </c>
      <c r="K85" s="59">
        <v>1</v>
      </c>
      <c r="L85" s="59">
        <v>2</v>
      </c>
      <c r="M85" s="56">
        <v>4</v>
      </c>
      <c r="N85" s="56"/>
      <c r="O85" s="56">
        <v>3</v>
      </c>
      <c r="P85" s="56">
        <v>1</v>
      </c>
      <c r="Q85" s="56"/>
      <c r="R85" s="56">
        <v>45</v>
      </c>
      <c r="S85" s="56"/>
      <c r="T85" s="56">
        <v>13</v>
      </c>
      <c r="U85" s="56">
        <v>712</v>
      </c>
      <c r="V85" s="56">
        <v>1</v>
      </c>
      <c r="W85" s="56">
        <v>16</v>
      </c>
      <c r="X85" s="56">
        <v>23</v>
      </c>
      <c r="Y85" s="56">
        <v>4</v>
      </c>
      <c r="Z85" s="56">
        <v>1</v>
      </c>
      <c r="AA85" s="56"/>
      <c r="AB85" s="56">
        <v>4</v>
      </c>
      <c r="AC85" s="56"/>
      <c r="AD85" s="56">
        <v>8</v>
      </c>
      <c r="AE85" s="56"/>
      <c r="AF85" s="56"/>
      <c r="AG85" s="56"/>
      <c r="AH85" s="56"/>
      <c r="AI85" s="56">
        <v>1</v>
      </c>
      <c r="AJ85" s="57">
        <f t="shared" si="5"/>
        <v>867</v>
      </c>
      <c r="AK85" s="58">
        <v>7341</v>
      </c>
      <c r="AL85" s="58">
        <v>243</v>
      </c>
      <c r="AM85" s="57">
        <f t="shared" si="6"/>
        <v>8451</v>
      </c>
    </row>
    <row r="86" spans="1:39" ht="15">
      <c r="A86" s="201"/>
      <c r="B86" s="6" t="s">
        <v>60</v>
      </c>
      <c r="C86" s="56">
        <v>1</v>
      </c>
      <c r="D86" s="56"/>
      <c r="E86" s="56">
        <v>2</v>
      </c>
      <c r="F86" s="56">
        <v>4</v>
      </c>
      <c r="G86" s="56">
        <v>14</v>
      </c>
      <c r="H86" s="56"/>
      <c r="I86" s="56">
        <v>3</v>
      </c>
      <c r="J86" s="59">
        <v>7</v>
      </c>
      <c r="K86" s="59">
        <v>7</v>
      </c>
      <c r="L86" s="59">
        <v>1</v>
      </c>
      <c r="M86" s="56">
        <v>4</v>
      </c>
      <c r="N86" s="56">
        <v>1</v>
      </c>
      <c r="O86" s="56">
        <v>7</v>
      </c>
      <c r="P86" s="56"/>
      <c r="Q86" s="56">
        <v>17</v>
      </c>
      <c r="R86" s="56"/>
      <c r="S86" s="56">
        <v>2</v>
      </c>
      <c r="T86" s="56">
        <v>6</v>
      </c>
      <c r="U86" s="56">
        <v>298</v>
      </c>
      <c r="V86" s="56">
        <v>1</v>
      </c>
      <c r="W86" s="56">
        <v>7</v>
      </c>
      <c r="X86" s="56">
        <v>3</v>
      </c>
      <c r="Y86" s="56"/>
      <c r="Z86" s="56"/>
      <c r="AA86" s="56">
        <v>1</v>
      </c>
      <c r="AB86" s="56"/>
      <c r="AC86" s="56">
        <v>3</v>
      </c>
      <c r="AD86" s="56"/>
      <c r="AE86" s="56">
        <v>1</v>
      </c>
      <c r="AF86" s="56"/>
      <c r="AG86" s="56">
        <v>1</v>
      </c>
      <c r="AH86" s="56">
        <v>1</v>
      </c>
      <c r="AI86" s="56"/>
      <c r="AJ86" s="57">
        <f t="shared" si="5"/>
        <v>392</v>
      </c>
      <c r="AK86" s="58">
        <v>4673</v>
      </c>
      <c r="AL86" s="58">
        <v>47</v>
      </c>
      <c r="AM86" s="57">
        <f t="shared" si="6"/>
        <v>5112</v>
      </c>
    </row>
    <row r="87" spans="1:39" ht="15">
      <c r="A87" s="201"/>
      <c r="B87" s="6" t="s">
        <v>61</v>
      </c>
      <c r="C87" s="56"/>
      <c r="D87" s="56">
        <v>1</v>
      </c>
      <c r="E87" s="56">
        <v>16</v>
      </c>
      <c r="F87" s="56"/>
      <c r="G87" s="56">
        <v>9</v>
      </c>
      <c r="H87" s="56"/>
      <c r="I87" s="56"/>
      <c r="J87" s="59">
        <v>3</v>
      </c>
      <c r="K87" s="59"/>
      <c r="L87" s="59"/>
      <c r="M87" s="56">
        <v>2</v>
      </c>
      <c r="N87" s="56">
        <v>5</v>
      </c>
      <c r="O87" s="56">
        <v>1</v>
      </c>
      <c r="P87" s="56">
        <v>22</v>
      </c>
      <c r="Q87" s="56"/>
      <c r="R87" s="56">
        <v>4</v>
      </c>
      <c r="S87" s="56"/>
      <c r="T87" s="56"/>
      <c r="U87" s="56">
        <v>28</v>
      </c>
      <c r="V87" s="56"/>
      <c r="W87" s="56"/>
      <c r="X87" s="56">
        <v>2</v>
      </c>
      <c r="Y87" s="56">
        <v>5</v>
      </c>
      <c r="Z87" s="56">
        <v>1</v>
      </c>
      <c r="AA87" s="56"/>
      <c r="AB87" s="56">
        <v>3</v>
      </c>
      <c r="AC87" s="56"/>
      <c r="AD87" s="56">
        <v>3</v>
      </c>
      <c r="AE87" s="56">
        <v>3</v>
      </c>
      <c r="AF87" s="56">
        <v>1</v>
      </c>
      <c r="AG87" s="56"/>
      <c r="AH87" s="56"/>
      <c r="AI87" s="56"/>
      <c r="AJ87" s="57">
        <f t="shared" si="5"/>
        <v>109</v>
      </c>
      <c r="AK87" s="58">
        <v>543</v>
      </c>
      <c r="AL87" s="58">
        <v>7</v>
      </c>
      <c r="AM87" s="57">
        <f t="shared" si="6"/>
        <v>659</v>
      </c>
    </row>
    <row r="88" spans="1:39" ht="15">
      <c r="A88" s="201"/>
      <c r="B88" s="6" t="s">
        <v>79</v>
      </c>
      <c r="C88" s="56">
        <v>23</v>
      </c>
      <c r="D88" s="56">
        <v>21</v>
      </c>
      <c r="E88" s="56">
        <v>31</v>
      </c>
      <c r="F88" s="56">
        <v>9</v>
      </c>
      <c r="G88" s="56">
        <v>434</v>
      </c>
      <c r="H88" s="56">
        <v>10</v>
      </c>
      <c r="I88" s="56">
        <v>5</v>
      </c>
      <c r="J88" s="59">
        <v>16</v>
      </c>
      <c r="K88" s="59">
        <v>40</v>
      </c>
      <c r="L88" s="59">
        <v>3</v>
      </c>
      <c r="M88" s="56">
        <v>37</v>
      </c>
      <c r="N88" s="56">
        <v>15</v>
      </c>
      <c r="O88" s="56">
        <v>29</v>
      </c>
      <c r="P88" s="56">
        <v>34</v>
      </c>
      <c r="Q88" s="56">
        <v>58</v>
      </c>
      <c r="R88" s="56">
        <v>40</v>
      </c>
      <c r="S88" s="56"/>
      <c r="T88" s="56"/>
      <c r="U88" s="56">
        <v>2246</v>
      </c>
      <c r="V88" s="56">
        <v>6</v>
      </c>
      <c r="W88" s="56">
        <v>35</v>
      </c>
      <c r="X88" s="56">
        <v>246</v>
      </c>
      <c r="Y88" s="56">
        <v>36</v>
      </c>
      <c r="Z88" s="56">
        <v>8</v>
      </c>
      <c r="AA88" s="56">
        <v>16</v>
      </c>
      <c r="AB88" s="56">
        <v>3</v>
      </c>
      <c r="AC88" s="56">
        <v>45</v>
      </c>
      <c r="AD88" s="56">
        <v>11</v>
      </c>
      <c r="AE88" s="56">
        <v>3</v>
      </c>
      <c r="AF88" s="56">
        <v>13</v>
      </c>
      <c r="AG88" s="56">
        <v>2</v>
      </c>
      <c r="AH88" s="56">
        <v>4</v>
      </c>
      <c r="AI88" s="56">
        <v>146</v>
      </c>
      <c r="AJ88" s="57">
        <f t="shared" si="5"/>
        <v>3625</v>
      </c>
      <c r="AK88" s="58">
        <v>19324</v>
      </c>
      <c r="AL88" s="58">
        <v>2009</v>
      </c>
      <c r="AM88" s="57">
        <f t="shared" si="6"/>
        <v>24958</v>
      </c>
    </row>
    <row r="89" spans="1:39" ht="15">
      <c r="A89" s="201"/>
      <c r="B89" s="6" t="s">
        <v>62</v>
      </c>
      <c r="C89" s="56">
        <v>39</v>
      </c>
      <c r="D89" s="56">
        <v>62</v>
      </c>
      <c r="E89" s="56">
        <v>170</v>
      </c>
      <c r="F89" s="56">
        <v>93</v>
      </c>
      <c r="G89" s="56">
        <v>1428</v>
      </c>
      <c r="H89" s="56">
        <v>10</v>
      </c>
      <c r="I89" s="56">
        <v>46</v>
      </c>
      <c r="J89" s="59">
        <v>101</v>
      </c>
      <c r="K89" s="59">
        <v>90</v>
      </c>
      <c r="L89" s="59">
        <v>14</v>
      </c>
      <c r="M89" s="56">
        <v>130</v>
      </c>
      <c r="N89" s="56">
        <v>43</v>
      </c>
      <c r="O89" s="56">
        <v>113</v>
      </c>
      <c r="P89" s="56">
        <v>138</v>
      </c>
      <c r="Q89" s="56">
        <v>521</v>
      </c>
      <c r="R89" s="56">
        <v>439</v>
      </c>
      <c r="S89" s="56">
        <v>11</v>
      </c>
      <c r="T89" s="56">
        <v>1399</v>
      </c>
      <c r="U89" s="56"/>
      <c r="V89" s="56">
        <v>36</v>
      </c>
      <c r="W89" s="56">
        <v>280</v>
      </c>
      <c r="X89" s="56">
        <v>868</v>
      </c>
      <c r="Y89" s="56">
        <v>129</v>
      </c>
      <c r="Z89" s="56">
        <v>63</v>
      </c>
      <c r="AA89" s="56">
        <v>58</v>
      </c>
      <c r="AB89" s="56">
        <v>55</v>
      </c>
      <c r="AC89" s="56">
        <v>79</v>
      </c>
      <c r="AD89" s="56">
        <v>70</v>
      </c>
      <c r="AE89" s="56">
        <v>4</v>
      </c>
      <c r="AF89" s="56">
        <v>77</v>
      </c>
      <c r="AG89" s="56">
        <v>61</v>
      </c>
      <c r="AH89" s="56">
        <v>30</v>
      </c>
      <c r="AI89" s="56">
        <v>81</v>
      </c>
      <c r="AJ89" s="57">
        <f t="shared" si="5"/>
        <v>6738</v>
      </c>
      <c r="AK89" s="58">
        <v>72536</v>
      </c>
      <c r="AL89" s="58">
        <v>13617</v>
      </c>
      <c r="AM89" s="57">
        <f t="shared" si="6"/>
        <v>92891</v>
      </c>
    </row>
    <row r="90" spans="1:39" ht="15">
      <c r="A90" s="201"/>
      <c r="B90" s="6" t="s">
        <v>3</v>
      </c>
      <c r="C90" s="56">
        <v>1</v>
      </c>
      <c r="D90" s="56">
        <v>1</v>
      </c>
      <c r="E90" s="56">
        <v>7</v>
      </c>
      <c r="F90" s="56">
        <v>3</v>
      </c>
      <c r="G90" s="56">
        <v>1</v>
      </c>
      <c r="H90" s="56"/>
      <c r="I90" s="56">
        <v>2</v>
      </c>
      <c r="J90" s="59">
        <v>1</v>
      </c>
      <c r="K90" s="59"/>
      <c r="L90" s="59">
        <v>6</v>
      </c>
      <c r="M90" s="56">
        <v>4</v>
      </c>
      <c r="N90" s="56"/>
      <c r="O90" s="56">
        <v>13</v>
      </c>
      <c r="P90" s="56"/>
      <c r="Q90" s="56">
        <v>1</v>
      </c>
      <c r="R90" s="56">
        <v>1</v>
      </c>
      <c r="S90" s="56"/>
      <c r="T90" s="56">
        <v>5</v>
      </c>
      <c r="U90" s="56">
        <v>53</v>
      </c>
      <c r="V90" s="56"/>
      <c r="W90" s="56">
        <v>1</v>
      </c>
      <c r="X90" s="56">
        <v>3</v>
      </c>
      <c r="Y90" s="56">
        <v>9</v>
      </c>
      <c r="Z90" s="56">
        <v>5</v>
      </c>
      <c r="AA90" s="56">
        <v>12</v>
      </c>
      <c r="AB90" s="56"/>
      <c r="AC90" s="56">
        <v>6</v>
      </c>
      <c r="AD90" s="56">
        <v>2</v>
      </c>
      <c r="AE90" s="56"/>
      <c r="AF90" s="56"/>
      <c r="AG90" s="56"/>
      <c r="AH90" s="56">
        <v>5</v>
      </c>
      <c r="AI90" s="56">
        <v>1</v>
      </c>
      <c r="AJ90" s="57">
        <f t="shared" si="5"/>
        <v>143</v>
      </c>
      <c r="AK90" s="58">
        <v>1965</v>
      </c>
      <c r="AL90" s="58">
        <v>33</v>
      </c>
      <c r="AM90" s="57">
        <f t="shared" si="6"/>
        <v>2141</v>
      </c>
    </row>
    <row r="91" spans="1:39" ht="15">
      <c r="A91" s="201"/>
      <c r="B91" s="6" t="s">
        <v>4</v>
      </c>
      <c r="C91" s="56">
        <v>1</v>
      </c>
      <c r="D91" s="56"/>
      <c r="E91" s="56"/>
      <c r="F91" s="56"/>
      <c r="G91" s="56">
        <v>4</v>
      </c>
      <c r="H91" s="56"/>
      <c r="I91" s="56"/>
      <c r="J91" s="59">
        <v>1</v>
      </c>
      <c r="K91" s="59"/>
      <c r="L91" s="59"/>
      <c r="M91" s="56">
        <v>3</v>
      </c>
      <c r="N91" s="56">
        <v>2</v>
      </c>
      <c r="O91" s="56"/>
      <c r="P91" s="56"/>
      <c r="Q91" s="56">
        <v>19</v>
      </c>
      <c r="R91" s="56">
        <v>12</v>
      </c>
      <c r="S91" s="56"/>
      <c r="T91" s="56">
        <v>8</v>
      </c>
      <c r="U91" s="56">
        <v>285</v>
      </c>
      <c r="V91" s="56">
        <v>14</v>
      </c>
      <c r="W91" s="56"/>
      <c r="X91" s="56">
        <v>2</v>
      </c>
      <c r="Y91" s="56">
        <v>2</v>
      </c>
      <c r="Z91" s="56">
        <v>6</v>
      </c>
      <c r="AA91" s="56"/>
      <c r="AB91" s="56">
        <v>3</v>
      </c>
      <c r="AC91" s="56"/>
      <c r="AD91" s="56"/>
      <c r="AE91" s="56"/>
      <c r="AF91" s="56"/>
      <c r="AG91" s="56">
        <v>3</v>
      </c>
      <c r="AH91" s="56"/>
      <c r="AI91" s="56"/>
      <c r="AJ91" s="57">
        <f t="shared" si="5"/>
        <v>365</v>
      </c>
      <c r="AK91" s="58">
        <v>2661</v>
      </c>
      <c r="AL91" s="58">
        <v>46</v>
      </c>
      <c r="AM91" s="57">
        <f t="shared" si="6"/>
        <v>3072</v>
      </c>
    </row>
    <row r="92" spans="1:39" ht="15">
      <c r="A92" s="201"/>
      <c r="B92" s="6" t="s">
        <v>5</v>
      </c>
      <c r="C92" s="56">
        <v>10</v>
      </c>
      <c r="D92" s="56">
        <v>52</v>
      </c>
      <c r="E92" s="56">
        <v>47</v>
      </c>
      <c r="F92" s="56">
        <v>46</v>
      </c>
      <c r="G92" s="56">
        <v>610</v>
      </c>
      <c r="H92" s="56"/>
      <c r="I92" s="56">
        <v>13</v>
      </c>
      <c r="J92" s="59">
        <v>20</v>
      </c>
      <c r="K92" s="59">
        <v>8</v>
      </c>
      <c r="L92" s="59">
        <v>3</v>
      </c>
      <c r="M92" s="56">
        <v>23</v>
      </c>
      <c r="N92" s="56">
        <v>12</v>
      </c>
      <c r="O92" s="56">
        <v>19</v>
      </c>
      <c r="P92" s="56">
        <v>51</v>
      </c>
      <c r="Q92" s="56">
        <v>30</v>
      </c>
      <c r="R92" s="56">
        <v>13</v>
      </c>
      <c r="S92" s="56">
        <v>1</v>
      </c>
      <c r="T92" s="56">
        <v>431</v>
      </c>
      <c r="U92" s="56">
        <v>2314</v>
      </c>
      <c r="V92" s="56">
        <v>2</v>
      </c>
      <c r="W92" s="56">
        <v>29</v>
      </c>
      <c r="X92" s="56"/>
      <c r="Y92" s="56">
        <v>27</v>
      </c>
      <c r="Z92" s="56">
        <v>20</v>
      </c>
      <c r="AA92" s="56">
        <v>18</v>
      </c>
      <c r="AB92" s="56">
        <v>20</v>
      </c>
      <c r="AC92" s="56">
        <v>7</v>
      </c>
      <c r="AD92" s="56">
        <v>7</v>
      </c>
      <c r="AE92" s="56">
        <v>4</v>
      </c>
      <c r="AF92" s="56">
        <v>15</v>
      </c>
      <c r="AG92" s="56">
        <v>6</v>
      </c>
      <c r="AH92" s="56">
        <v>4</v>
      </c>
      <c r="AI92" s="56">
        <v>28</v>
      </c>
      <c r="AJ92" s="57">
        <f t="shared" si="5"/>
        <v>3890</v>
      </c>
      <c r="AK92" s="58">
        <v>13125</v>
      </c>
      <c r="AL92" s="58">
        <v>1617</v>
      </c>
      <c r="AM92" s="57">
        <f t="shared" si="6"/>
        <v>18632</v>
      </c>
    </row>
    <row r="93" spans="1:39" ht="15">
      <c r="A93" s="201"/>
      <c r="B93" s="6" t="s">
        <v>6</v>
      </c>
      <c r="C93" s="56">
        <v>4</v>
      </c>
      <c r="D93" s="56">
        <v>1</v>
      </c>
      <c r="E93" s="56">
        <v>2</v>
      </c>
      <c r="F93" s="56">
        <v>9</v>
      </c>
      <c r="G93" s="56">
        <v>6</v>
      </c>
      <c r="H93" s="56"/>
      <c r="I93" s="56">
        <v>14</v>
      </c>
      <c r="J93" s="59">
        <v>22</v>
      </c>
      <c r="K93" s="59">
        <v>6</v>
      </c>
      <c r="L93" s="59">
        <v>1</v>
      </c>
      <c r="M93" s="56">
        <v>6</v>
      </c>
      <c r="N93" s="56"/>
      <c r="O93" s="56">
        <v>16</v>
      </c>
      <c r="P93" s="56">
        <v>9</v>
      </c>
      <c r="Q93" s="56">
        <v>15</v>
      </c>
      <c r="R93" s="56">
        <v>4</v>
      </c>
      <c r="S93" s="56"/>
      <c r="T93" s="56">
        <v>4</v>
      </c>
      <c r="U93" s="56">
        <v>135</v>
      </c>
      <c r="V93" s="56">
        <v>1</v>
      </c>
      <c r="W93" s="56"/>
      <c r="X93" s="56">
        <v>3</v>
      </c>
      <c r="Y93" s="56"/>
      <c r="Z93" s="56">
        <v>20</v>
      </c>
      <c r="AA93" s="56">
        <v>6</v>
      </c>
      <c r="AB93" s="56">
        <v>9</v>
      </c>
      <c r="AC93" s="56">
        <v>1</v>
      </c>
      <c r="AD93" s="56">
        <v>7</v>
      </c>
      <c r="AE93" s="56"/>
      <c r="AF93" s="56">
        <v>1</v>
      </c>
      <c r="AG93" s="56">
        <v>12</v>
      </c>
      <c r="AH93" s="56">
        <v>4</v>
      </c>
      <c r="AI93" s="56">
        <v>1</v>
      </c>
      <c r="AJ93" s="57">
        <f t="shared" si="5"/>
        <v>319</v>
      </c>
      <c r="AK93" s="58">
        <v>3959</v>
      </c>
      <c r="AL93" s="58">
        <v>201</v>
      </c>
      <c r="AM93" s="57">
        <f t="shared" si="6"/>
        <v>4479</v>
      </c>
    </row>
    <row r="94" spans="1:39" ht="15">
      <c r="A94" s="201"/>
      <c r="B94" s="6" t="s">
        <v>7</v>
      </c>
      <c r="C94" s="56">
        <v>2</v>
      </c>
      <c r="D94" s="56"/>
      <c r="E94" s="56"/>
      <c r="F94" s="56">
        <v>1</v>
      </c>
      <c r="G94" s="56">
        <v>10</v>
      </c>
      <c r="H94" s="56"/>
      <c r="I94" s="56">
        <v>3</v>
      </c>
      <c r="J94" s="59">
        <v>16</v>
      </c>
      <c r="K94" s="59"/>
      <c r="L94" s="59"/>
      <c r="M94" s="56">
        <v>5</v>
      </c>
      <c r="N94" s="56">
        <v>2</v>
      </c>
      <c r="O94" s="56"/>
      <c r="P94" s="56"/>
      <c r="Q94" s="56">
        <v>4</v>
      </c>
      <c r="R94" s="56">
        <v>4</v>
      </c>
      <c r="S94" s="56"/>
      <c r="T94" s="56">
        <v>10</v>
      </c>
      <c r="U94" s="56">
        <v>59</v>
      </c>
      <c r="V94" s="56">
        <v>1</v>
      </c>
      <c r="W94" s="56"/>
      <c r="X94" s="56">
        <v>3</v>
      </c>
      <c r="Y94" s="56">
        <v>17</v>
      </c>
      <c r="Z94" s="56"/>
      <c r="AA94" s="56"/>
      <c r="AB94" s="56"/>
      <c r="AC94" s="56"/>
      <c r="AD94" s="56">
        <v>9</v>
      </c>
      <c r="AE94" s="56"/>
      <c r="AF94" s="56">
        <v>4</v>
      </c>
      <c r="AG94" s="56"/>
      <c r="AH94" s="56">
        <v>1</v>
      </c>
      <c r="AI94" s="56">
        <v>1</v>
      </c>
      <c r="AJ94" s="57">
        <f t="shared" si="5"/>
        <v>152</v>
      </c>
      <c r="AK94" s="58">
        <v>2022</v>
      </c>
      <c r="AL94" s="58">
        <v>29</v>
      </c>
      <c r="AM94" s="57">
        <f t="shared" si="6"/>
        <v>2203</v>
      </c>
    </row>
    <row r="95" spans="1:39" ht="15">
      <c r="A95" s="201"/>
      <c r="B95" s="6" t="s">
        <v>8</v>
      </c>
      <c r="C95" s="56"/>
      <c r="D95" s="56">
        <v>3</v>
      </c>
      <c r="E95" s="56">
        <v>1</v>
      </c>
      <c r="F95" s="56">
        <v>6</v>
      </c>
      <c r="G95" s="56">
        <v>4</v>
      </c>
      <c r="H95" s="56"/>
      <c r="I95" s="56">
        <v>6</v>
      </c>
      <c r="J95" s="59">
        <v>6</v>
      </c>
      <c r="K95" s="59">
        <v>2</v>
      </c>
      <c r="L95" s="59"/>
      <c r="M95" s="56">
        <v>11</v>
      </c>
      <c r="N95" s="56">
        <v>5</v>
      </c>
      <c r="O95" s="56">
        <v>7</v>
      </c>
      <c r="P95" s="56">
        <v>1</v>
      </c>
      <c r="Q95" s="56">
        <v>2</v>
      </c>
      <c r="R95" s="56">
        <v>1</v>
      </c>
      <c r="S95" s="56"/>
      <c r="T95" s="56">
        <v>3</v>
      </c>
      <c r="U95" s="56">
        <v>85</v>
      </c>
      <c r="V95" s="56">
        <v>9</v>
      </c>
      <c r="W95" s="56"/>
      <c r="X95" s="56">
        <v>7</v>
      </c>
      <c r="Y95" s="56">
        <v>15</v>
      </c>
      <c r="Z95" s="56">
        <v>6</v>
      </c>
      <c r="AA95" s="56"/>
      <c r="AB95" s="56"/>
      <c r="AC95" s="56">
        <v>4</v>
      </c>
      <c r="AD95" s="56">
        <v>1</v>
      </c>
      <c r="AE95" s="56"/>
      <c r="AF95" s="56"/>
      <c r="AG95" s="56"/>
      <c r="AH95" s="56">
        <v>2</v>
      </c>
      <c r="AI95" s="56"/>
      <c r="AJ95" s="57">
        <f t="shared" si="5"/>
        <v>187</v>
      </c>
      <c r="AK95" s="58">
        <v>2026</v>
      </c>
      <c r="AL95" s="58">
        <v>31</v>
      </c>
      <c r="AM95" s="57">
        <f t="shared" si="6"/>
        <v>2244</v>
      </c>
    </row>
    <row r="96" spans="1:39" ht="15">
      <c r="A96" s="201"/>
      <c r="B96" s="6" t="s">
        <v>9</v>
      </c>
      <c r="C96" s="56">
        <v>5</v>
      </c>
      <c r="D96" s="56">
        <v>2</v>
      </c>
      <c r="E96" s="56">
        <v>5</v>
      </c>
      <c r="F96" s="56">
        <v>7</v>
      </c>
      <c r="G96" s="56">
        <v>24</v>
      </c>
      <c r="H96" s="56"/>
      <c r="I96" s="56">
        <v>18</v>
      </c>
      <c r="J96" s="59">
        <v>3</v>
      </c>
      <c r="K96" s="59"/>
      <c r="L96" s="59">
        <v>8</v>
      </c>
      <c r="M96" s="56">
        <v>109</v>
      </c>
      <c r="N96" s="56">
        <v>6</v>
      </c>
      <c r="O96" s="56">
        <v>32</v>
      </c>
      <c r="P96" s="56">
        <v>8</v>
      </c>
      <c r="Q96" s="56">
        <v>4</v>
      </c>
      <c r="R96" s="56">
        <v>5</v>
      </c>
      <c r="S96" s="56"/>
      <c r="T96" s="56">
        <v>23</v>
      </c>
      <c r="U96" s="56">
        <v>156</v>
      </c>
      <c r="V96" s="56">
        <v>4</v>
      </c>
      <c r="W96" s="56"/>
      <c r="X96" s="56">
        <v>17</v>
      </c>
      <c r="Y96" s="56">
        <v>32</v>
      </c>
      <c r="Z96" s="56">
        <v>6</v>
      </c>
      <c r="AA96" s="56">
        <v>12</v>
      </c>
      <c r="AB96" s="56"/>
      <c r="AC96" s="56">
        <v>9</v>
      </c>
      <c r="AD96" s="56">
        <v>17</v>
      </c>
      <c r="AE96" s="56">
        <v>1</v>
      </c>
      <c r="AF96" s="56">
        <v>14</v>
      </c>
      <c r="AG96" s="56">
        <v>14</v>
      </c>
      <c r="AH96" s="56">
        <v>8</v>
      </c>
      <c r="AI96" s="56"/>
      <c r="AJ96" s="57">
        <f t="shared" si="5"/>
        <v>549</v>
      </c>
      <c r="AK96" s="58">
        <v>1501</v>
      </c>
      <c r="AL96" s="58">
        <v>309</v>
      </c>
      <c r="AM96" s="57">
        <f t="shared" si="6"/>
        <v>2359</v>
      </c>
    </row>
    <row r="97" spans="1:39" ht="15">
      <c r="A97" s="201"/>
      <c r="B97" s="6" t="s">
        <v>10</v>
      </c>
      <c r="C97" s="56">
        <v>5</v>
      </c>
      <c r="D97" s="56"/>
      <c r="E97" s="56"/>
      <c r="F97" s="56">
        <v>2</v>
      </c>
      <c r="G97" s="56">
        <v>3</v>
      </c>
      <c r="H97" s="56"/>
      <c r="I97" s="56">
        <v>1</v>
      </c>
      <c r="J97" s="59">
        <v>6</v>
      </c>
      <c r="K97" s="59"/>
      <c r="L97" s="59">
        <v>4</v>
      </c>
      <c r="M97" s="56">
        <v>4</v>
      </c>
      <c r="N97" s="56">
        <v>1</v>
      </c>
      <c r="O97" s="56">
        <v>15</v>
      </c>
      <c r="P97" s="56"/>
      <c r="Q97" s="56">
        <v>4</v>
      </c>
      <c r="R97" s="56">
        <v>1</v>
      </c>
      <c r="S97" s="56"/>
      <c r="T97" s="56">
        <v>6</v>
      </c>
      <c r="U97" s="56">
        <v>43</v>
      </c>
      <c r="V97" s="56">
        <v>6</v>
      </c>
      <c r="W97" s="56"/>
      <c r="X97" s="56">
        <v>9</v>
      </c>
      <c r="Y97" s="56"/>
      <c r="Z97" s="56"/>
      <c r="AA97" s="56">
        <v>22</v>
      </c>
      <c r="AB97" s="56"/>
      <c r="AC97" s="56"/>
      <c r="AD97" s="56">
        <v>2</v>
      </c>
      <c r="AE97" s="56"/>
      <c r="AF97" s="56">
        <v>3</v>
      </c>
      <c r="AG97" s="56"/>
      <c r="AH97" s="56">
        <v>8</v>
      </c>
      <c r="AI97" s="56">
        <v>2</v>
      </c>
      <c r="AJ97" s="57">
        <f t="shared" si="5"/>
        <v>147</v>
      </c>
      <c r="AK97" s="58">
        <v>1175</v>
      </c>
      <c r="AL97" s="58">
        <v>11</v>
      </c>
      <c r="AM97" s="57">
        <f t="shared" si="6"/>
        <v>1333</v>
      </c>
    </row>
    <row r="98" spans="1:39" ht="15">
      <c r="A98" s="201"/>
      <c r="B98" s="6" t="s">
        <v>11</v>
      </c>
      <c r="C98" s="56">
        <v>1</v>
      </c>
      <c r="D98" s="56">
        <v>1</v>
      </c>
      <c r="E98" s="56">
        <v>13</v>
      </c>
      <c r="F98" s="56">
        <v>4</v>
      </c>
      <c r="G98" s="56">
        <v>11</v>
      </c>
      <c r="H98" s="56"/>
      <c r="I98" s="56"/>
      <c r="J98" s="59">
        <v>3</v>
      </c>
      <c r="K98" s="59">
        <v>1</v>
      </c>
      <c r="L98" s="59">
        <v>3</v>
      </c>
      <c r="M98" s="56">
        <v>16</v>
      </c>
      <c r="N98" s="56"/>
      <c r="O98" s="56">
        <v>16</v>
      </c>
      <c r="P98" s="56">
        <v>4</v>
      </c>
      <c r="Q98" s="56"/>
      <c r="R98" s="56">
        <v>4</v>
      </c>
      <c r="S98" s="56">
        <v>3</v>
      </c>
      <c r="T98" s="56">
        <v>4</v>
      </c>
      <c r="U98" s="56">
        <v>95</v>
      </c>
      <c r="V98" s="56">
        <v>7</v>
      </c>
      <c r="W98" s="56"/>
      <c r="X98" s="56">
        <v>15</v>
      </c>
      <c r="Y98" s="56">
        <v>8</v>
      </c>
      <c r="Z98" s="56">
        <v>3</v>
      </c>
      <c r="AA98" s="56">
        <v>6</v>
      </c>
      <c r="AB98" s="56">
        <v>22</v>
      </c>
      <c r="AC98" s="56">
        <v>1</v>
      </c>
      <c r="AD98" s="56"/>
      <c r="AE98" s="56">
        <v>5</v>
      </c>
      <c r="AF98" s="56">
        <v>1</v>
      </c>
      <c r="AG98" s="56"/>
      <c r="AH98" s="56">
        <v>5</v>
      </c>
      <c r="AI98" s="56">
        <v>1</v>
      </c>
      <c r="AJ98" s="57">
        <f t="shared" si="5"/>
        <v>253</v>
      </c>
      <c r="AK98" s="58">
        <v>2392</v>
      </c>
      <c r="AL98" s="58">
        <v>82</v>
      </c>
      <c r="AM98" s="57">
        <f t="shared" si="6"/>
        <v>2727</v>
      </c>
    </row>
    <row r="99" spans="1:39" ht="15">
      <c r="A99" s="201"/>
      <c r="B99" s="6" t="s">
        <v>12</v>
      </c>
      <c r="C99" s="56"/>
      <c r="D99" s="56"/>
      <c r="E99" s="56">
        <v>4</v>
      </c>
      <c r="F99" s="56">
        <v>2</v>
      </c>
      <c r="G99" s="56"/>
      <c r="H99" s="56">
        <v>3</v>
      </c>
      <c r="I99" s="56"/>
      <c r="J99" s="59"/>
      <c r="K99" s="59"/>
      <c r="L99" s="59"/>
      <c r="M99" s="56">
        <v>1</v>
      </c>
      <c r="N99" s="56">
        <v>3</v>
      </c>
      <c r="O99" s="56"/>
      <c r="P99" s="56">
        <v>4</v>
      </c>
      <c r="Q99" s="56"/>
      <c r="R99" s="56"/>
      <c r="S99" s="56">
        <v>2</v>
      </c>
      <c r="T99" s="56">
        <v>2</v>
      </c>
      <c r="U99" s="56">
        <v>3</v>
      </c>
      <c r="V99" s="56">
        <v>1</v>
      </c>
      <c r="W99" s="56">
        <v>1</v>
      </c>
      <c r="X99" s="56"/>
      <c r="Y99" s="56"/>
      <c r="Z99" s="56">
        <v>1</v>
      </c>
      <c r="AA99" s="56"/>
      <c r="AB99" s="56"/>
      <c r="AC99" s="56"/>
      <c r="AD99" s="56"/>
      <c r="AE99" s="56"/>
      <c r="AF99" s="56"/>
      <c r="AG99" s="56"/>
      <c r="AH99" s="56"/>
      <c r="AI99" s="56"/>
      <c r="AJ99" s="57">
        <f t="shared" si="5"/>
        <v>27</v>
      </c>
      <c r="AK99" s="58">
        <v>505</v>
      </c>
      <c r="AL99" s="58">
        <v>7</v>
      </c>
      <c r="AM99" s="57">
        <f t="shared" si="6"/>
        <v>539</v>
      </c>
    </row>
    <row r="100" spans="1:39" ht="15">
      <c r="A100" s="201"/>
      <c r="B100" s="6" t="s">
        <v>13</v>
      </c>
      <c r="C100" s="56"/>
      <c r="D100" s="56">
        <v>7</v>
      </c>
      <c r="E100" s="56"/>
      <c r="F100" s="56">
        <v>11</v>
      </c>
      <c r="G100" s="56">
        <v>1</v>
      </c>
      <c r="H100" s="56"/>
      <c r="I100" s="56"/>
      <c r="J100" s="59">
        <v>2</v>
      </c>
      <c r="K100" s="59"/>
      <c r="L100" s="59"/>
      <c r="M100" s="56">
        <v>1</v>
      </c>
      <c r="N100" s="56">
        <v>1</v>
      </c>
      <c r="O100" s="56">
        <v>1</v>
      </c>
      <c r="P100" s="56">
        <v>6</v>
      </c>
      <c r="Q100" s="56">
        <v>1</v>
      </c>
      <c r="R100" s="56"/>
      <c r="S100" s="56"/>
      <c r="T100" s="56">
        <v>10</v>
      </c>
      <c r="U100" s="56">
        <v>42</v>
      </c>
      <c r="V100" s="56">
        <v>1</v>
      </c>
      <c r="W100" s="56"/>
      <c r="X100" s="56">
        <v>5</v>
      </c>
      <c r="Y100" s="56">
        <v>1</v>
      </c>
      <c r="Z100" s="56">
        <v>1</v>
      </c>
      <c r="AA100" s="56">
        <v>7</v>
      </c>
      <c r="AB100" s="56"/>
      <c r="AC100" s="56"/>
      <c r="AD100" s="56">
        <v>1</v>
      </c>
      <c r="AE100" s="56"/>
      <c r="AF100" s="56"/>
      <c r="AG100" s="56"/>
      <c r="AH100" s="56"/>
      <c r="AI100" s="56"/>
      <c r="AJ100" s="57">
        <f t="shared" si="5"/>
        <v>99</v>
      </c>
      <c r="AK100" s="58">
        <v>2233</v>
      </c>
      <c r="AL100" s="58">
        <v>42</v>
      </c>
      <c r="AM100" s="57">
        <f t="shared" si="6"/>
        <v>2374</v>
      </c>
    </row>
    <row r="101" spans="1:39" ht="15">
      <c r="A101" s="201"/>
      <c r="B101" s="6" t="s">
        <v>14</v>
      </c>
      <c r="C101" s="56">
        <v>24</v>
      </c>
      <c r="D101" s="56">
        <v>1</v>
      </c>
      <c r="E101" s="56">
        <v>3</v>
      </c>
      <c r="F101" s="56"/>
      <c r="G101" s="56">
        <v>3</v>
      </c>
      <c r="H101" s="56"/>
      <c r="I101" s="56"/>
      <c r="J101" s="59"/>
      <c r="K101" s="59">
        <v>2</v>
      </c>
      <c r="L101" s="59"/>
      <c r="M101" s="56">
        <v>6</v>
      </c>
      <c r="N101" s="56">
        <v>2</v>
      </c>
      <c r="O101" s="56">
        <v>15</v>
      </c>
      <c r="P101" s="56"/>
      <c r="Q101" s="56">
        <v>1</v>
      </c>
      <c r="R101" s="56">
        <v>1</v>
      </c>
      <c r="S101" s="56"/>
      <c r="T101" s="56">
        <v>13</v>
      </c>
      <c r="U101" s="56">
        <v>55</v>
      </c>
      <c r="V101" s="56"/>
      <c r="W101" s="56"/>
      <c r="X101" s="56">
        <v>1</v>
      </c>
      <c r="Y101" s="56">
        <v>39</v>
      </c>
      <c r="Z101" s="56">
        <v>2</v>
      </c>
      <c r="AA101" s="56">
        <v>5</v>
      </c>
      <c r="AB101" s="56"/>
      <c r="AC101" s="56">
        <v>1</v>
      </c>
      <c r="AD101" s="56"/>
      <c r="AE101" s="56"/>
      <c r="AF101" s="56">
        <v>1</v>
      </c>
      <c r="AG101" s="56"/>
      <c r="AH101" s="56"/>
      <c r="AI101" s="56">
        <v>1</v>
      </c>
      <c r="AJ101" s="57">
        <f t="shared" si="5"/>
        <v>176</v>
      </c>
      <c r="AK101" s="58">
        <v>1703</v>
      </c>
      <c r="AL101" s="58">
        <v>50</v>
      </c>
      <c r="AM101" s="57">
        <f t="shared" si="6"/>
        <v>1929</v>
      </c>
    </row>
    <row r="102" spans="1:39" ht="15">
      <c r="A102" s="201"/>
      <c r="B102" s="6" t="s">
        <v>15</v>
      </c>
      <c r="C102" s="56">
        <v>5</v>
      </c>
      <c r="D102" s="56">
        <v>2</v>
      </c>
      <c r="E102" s="56">
        <v>10</v>
      </c>
      <c r="F102" s="56"/>
      <c r="G102" s="56">
        <v>15</v>
      </c>
      <c r="H102" s="56"/>
      <c r="I102" s="56">
        <v>8</v>
      </c>
      <c r="J102" s="59">
        <v>10</v>
      </c>
      <c r="K102" s="59"/>
      <c r="L102" s="59">
        <v>10</v>
      </c>
      <c r="M102" s="56">
        <v>18</v>
      </c>
      <c r="N102" s="56">
        <v>7</v>
      </c>
      <c r="O102" s="56">
        <v>16</v>
      </c>
      <c r="P102" s="56">
        <v>3</v>
      </c>
      <c r="Q102" s="56">
        <v>1</v>
      </c>
      <c r="R102" s="56">
        <v>1</v>
      </c>
      <c r="S102" s="56">
        <v>2</v>
      </c>
      <c r="T102" s="56">
        <v>148</v>
      </c>
      <c r="U102" s="56">
        <v>117</v>
      </c>
      <c r="V102" s="56">
        <v>8</v>
      </c>
      <c r="W102" s="56">
        <v>4</v>
      </c>
      <c r="X102" s="56">
        <v>9</v>
      </c>
      <c r="Y102" s="56">
        <v>19</v>
      </c>
      <c r="Z102" s="56">
        <v>9</v>
      </c>
      <c r="AA102" s="56">
        <v>5</v>
      </c>
      <c r="AB102" s="56">
        <v>3</v>
      </c>
      <c r="AC102" s="56">
        <v>1</v>
      </c>
      <c r="AD102" s="56">
        <v>8</v>
      </c>
      <c r="AE102" s="56"/>
      <c r="AF102" s="56">
        <v>2</v>
      </c>
      <c r="AG102" s="56">
        <v>11</v>
      </c>
      <c r="AH102" s="56"/>
      <c r="AI102" s="56">
        <v>4</v>
      </c>
      <c r="AJ102" s="57">
        <f t="shared" si="5"/>
        <v>456</v>
      </c>
      <c r="AK102" s="58">
        <v>2352</v>
      </c>
      <c r="AL102" s="58">
        <v>70</v>
      </c>
      <c r="AM102" s="57">
        <f t="shared" si="6"/>
        <v>2878</v>
      </c>
    </row>
    <row r="103" spans="1:39" ht="15">
      <c r="A103" s="201"/>
      <c r="B103" s="6" t="s">
        <v>16</v>
      </c>
      <c r="C103" s="56">
        <v>1</v>
      </c>
      <c r="D103" s="56">
        <v>1</v>
      </c>
      <c r="E103" s="56">
        <v>2</v>
      </c>
      <c r="F103" s="56">
        <v>1</v>
      </c>
      <c r="G103" s="56"/>
      <c r="H103" s="56"/>
      <c r="I103" s="56">
        <v>5</v>
      </c>
      <c r="J103" s="56">
        <v>1</v>
      </c>
      <c r="K103" s="56">
        <v>2</v>
      </c>
      <c r="L103" s="56"/>
      <c r="M103" s="56"/>
      <c r="N103" s="56"/>
      <c r="O103" s="56">
        <v>3</v>
      </c>
      <c r="P103" s="56">
        <v>2</v>
      </c>
      <c r="Q103" s="56"/>
      <c r="R103" s="56">
        <v>4</v>
      </c>
      <c r="S103" s="56"/>
      <c r="T103" s="56">
        <v>2</v>
      </c>
      <c r="U103" s="56">
        <v>33</v>
      </c>
      <c r="V103" s="56">
        <v>1</v>
      </c>
      <c r="W103" s="56">
        <v>1</v>
      </c>
      <c r="X103" s="56">
        <v>1</v>
      </c>
      <c r="Y103" s="56">
        <v>1</v>
      </c>
      <c r="Z103" s="56"/>
      <c r="AA103" s="56"/>
      <c r="AB103" s="56">
        <v>1</v>
      </c>
      <c r="AC103" s="56"/>
      <c r="AD103" s="56"/>
      <c r="AE103" s="56">
        <v>2</v>
      </c>
      <c r="AF103" s="56">
        <v>1</v>
      </c>
      <c r="AG103" s="56"/>
      <c r="AH103" s="56">
        <v>1</v>
      </c>
      <c r="AI103" s="56"/>
      <c r="AJ103" s="57">
        <f t="shared" si="5"/>
        <v>66</v>
      </c>
      <c r="AK103" s="58">
        <v>1491</v>
      </c>
      <c r="AL103" s="58">
        <v>24</v>
      </c>
      <c r="AM103" s="57">
        <f t="shared" si="6"/>
        <v>1581</v>
      </c>
    </row>
    <row r="104" spans="1:39" ht="15">
      <c r="A104" s="201"/>
      <c r="B104" s="63" t="s">
        <v>18</v>
      </c>
      <c r="C104" s="64">
        <f>C85+C86+C91</f>
        <v>4</v>
      </c>
      <c r="D104" s="64">
        <f aca="true" t="shared" si="7" ref="D104:AM104">D85+D86+D91</f>
        <v>0</v>
      </c>
      <c r="E104" s="64">
        <f t="shared" si="7"/>
        <v>8</v>
      </c>
      <c r="F104" s="64">
        <f t="shared" si="7"/>
        <v>4</v>
      </c>
      <c r="G104" s="64">
        <f t="shared" si="7"/>
        <v>32</v>
      </c>
      <c r="H104" s="64">
        <f t="shared" si="7"/>
        <v>0</v>
      </c>
      <c r="I104" s="64">
        <f t="shared" si="7"/>
        <v>4</v>
      </c>
      <c r="J104" s="64">
        <f t="shared" si="7"/>
        <v>13</v>
      </c>
      <c r="K104" s="64">
        <f t="shared" si="7"/>
        <v>8</v>
      </c>
      <c r="L104" s="64">
        <f t="shared" si="7"/>
        <v>3</v>
      </c>
      <c r="M104" s="64">
        <f t="shared" si="7"/>
        <v>11</v>
      </c>
      <c r="N104" s="64">
        <f t="shared" si="7"/>
        <v>3</v>
      </c>
      <c r="O104" s="64">
        <f t="shared" si="7"/>
        <v>10</v>
      </c>
      <c r="P104" s="64">
        <f t="shared" si="7"/>
        <v>1</v>
      </c>
      <c r="Q104" s="64">
        <f t="shared" si="7"/>
        <v>36</v>
      </c>
      <c r="R104" s="64">
        <f t="shared" si="7"/>
        <v>57</v>
      </c>
      <c r="S104" s="64">
        <f t="shared" si="7"/>
        <v>2</v>
      </c>
      <c r="T104" s="64">
        <f t="shared" si="7"/>
        <v>27</v>
      </c>
      <c r="U104" s="64">
        <f t="shared" si="7"/>
        <v>1295</v>
      </c>
      <c r="V104" s="64">
        <f t="shared" si="7"/>
        <v>16</v>
      </c>
      <c r="W104" s="64">
        <f t="shared" si="7"/>
        <v>23</v>
      </c>
      <c r="X104" s="64">
        <f t="shared" si="7"/>
        <v>28</v>
      </c>
      <c r="Y104" s="64">
        <f t="shared" si="7"/>
        <v>6</v>
      </c>
      <c r="Z104" s="64">
        <f t="shared" si="7"/>
        <v>7</v>
      </c>
      <c r="AA104" s="64">
        <f t="shared" si="7"/>
        <v>1</v>
      </c>
      <c r="AB104" s="64">
        <f t="shared" si="7"/>
        <v>7</v>
      </c>
      <c r="AC104" s="64">
        <f t="shared" si="7"/>
        <v>3</v>
      </c>
      <c r="AD104" s="64">
        <f t="shared" si="7"/>
        <v>8</v>
      </c>
      <c r="AE104" s="64">
        <f t="shared" si="7"/>
        <v>1</v>
      </c>
      <c r="AF104" s="64">
        <f t="shared" si="7"/>
        <v>0</v>
      </c>
      <c r="AG104" s="64">
        <f t="shared" si="7"/>
        <v>4</v>
      </c>
      <c r="AH104" s="64">
        <f t="shared" si="7"/>
        <v>1</v>
      </c>
      <c r="AI104" s="64">
        <f t="shared" si="7"/>
        <v>1</v>
      </c>
      <c r="AJ104" s="64">
        <f t="shared" si="7"/>
        <v>1624</v>
      </c>
      <c r="AK104" s="64">
        <f t="shared" si="7"/>
        <v>14675</v>
      </c>
      <c r="AL104" s="64">
        <f t="shared" si="7"/>
        <v>336</v>
      </c>
      <c r="AM104" s="64">
        <f t="shared" si="7"/>
        <v>16635</v>
      </c>
    </row>
    <row r="105" spans="1:39" ht="15">
      <c r="A105" s="201"/>
      <c r="B105" s="8" t="s">
        <v>82</v>
      </c>
      <c r="C105" s="56">
        <f>C71+C80+C83+C90+C95+C97</f>
        <v>8</v>
      </c>
      <c r="D105" s="56">
        <f aca="true" t="shared" si="8" ref="D105:AM105">D71+D80+D83+D90+D95+D97</f>
        <v>9</v>
      </c>
      <c r="E105" s="56">
        <f t="shared" si="8"/>
        <v>16</v>
      </c>
      <c r="F105" s="56">
        <f t="shared" si="8"/>
        <v>15</v>
      </c>
      <c r="G105" s="56">
        <f t="shared" si="8"/>
        <v>22</v>
      </c>
      <c r="H105" s="56">
        <f t="shared" si="8"/>
        <v>0</v>
      </c>
      <c r="I105" s="56">
        <f t="shared" si="8"/>
        <v>16</v>
      </c>
      <c r="J105" s="56">
        <f t="shared" si="8"/>
        <v>18</v>
      </c>
      <c r="K105" s="56">
        <f t="shared" si="8"/>
        <v>2</v>
      </c>
      <c r="L105" s="56">
        <f t="shared" si="8"/>
        <v>43</v>
      </c>
      <c r="M105" s="56">
        <f t="shared" si="8"/>
        <v>44</v>
      </c>
      <c r="N105" s="56">
        <f t="shared" si="8"/>
        <v>6</v>
      </c>
      <c r="O105" s="56">
        <f t="shared" si="8"/>
        <v>67</v>
      </c>
      <c r="P105" s="56">
        <f t="shared" si="8"/>
        <v>4</v>
      </c>
      <c r="Q105" s="56">
        <f t="shared" si="8"/>
        <v>11</v>
      </c>
      <c r="R105" s="56">
        <f t="shared" si="8"/>
        <v>11</v>
      </c>
      <c r="S105" s="56">
        <f t="shared" si="8"/>
        <v>1</v>
      </c>
      <c r="T105" s="56">
        <f t="shared" si="8"/>
        <v>39</v>
      </c>
      <c r="U105" s="56">
        <f t="shared" si="8"/>
        <v>402</v>
      </c>
      <c r="V105" s="56">
        <f t="shared" si="8"/>
        <v>57</v>
      </c>
      <c r="W105" s="56">
        <f t="shared" si="8"/>
        <v>12</v>
      </c>
      <c r="X105" s="56">
        <f t="shared" si="8"/>
        <v>34</v>
      </c>
      <c r="Y105" s="56">
        <f t="shared" si="8"/>
        <v>37</v>
      </c>
      <c r="Z105" s="56">
        <f t="shared" si="8"/>
        <v>16</v>
      </c>
      <c r="AA105" s="56">
        <f t="shared" si="8"/>
        <v>53</v>
      </c>
      <c r="AB105" s="56">
        <f t="shared" si="8"/>
        <v>7</v>
      </c>
      <c r="AC105" s="56">
        <f t="shared" si="8"/>
        <v>35</v>
      </c>
      <c r="AD105" s="56">
        <f t="shared" si="8"/>
        <v>22</v>
      </c>
      <c r="AE105" s="56">
        <f t="shared" si="8"/>
        <v>0</v>
      </c>
      <c r="AF105" s="56">
        <f t="shared" si="8"/>
        <v>4</v>
      </c>
      <c r="AG105" s="56">
        <f t="shared" si="8"/>
        <v>19</v>
      </c>
      <c r="AH105" s="56">
        <f t="shared" si="8"/>
        <v>35</v>
      </c>
      <c r="AI105" s="56">
        <f t="shared" si="8"/>
        <v>6</v>
      </c>
      <c r="AJ105" s="56">
        <f t="shared" si="8"/>
        <v>1071</v>
      </c>
      <c r="AK105" s="56">
        <f t="shared" si="8"/>
        <v>10513</v>
      </c>
      <c r="AL105" s="56">
        <f t="shared" si="8"/>
        <v>696</v>
      </c>
      <c r="AM105" s="62">
        <f t="shared" si="8"/>
        <v>12280</v>
      </c>
    </row>
    <row r="106" spans="1:39" ht="15">
      <c r="A106" s="201"/>
      <c r="B106" s="8" t="s">
        <v>19</v>
      </c>
      <c r="C106" s="56">
        <f>C81+C96+C98+C102</f>
        <v>20</v>
      </c>
      <c r="D106" s="56">
        <f aca="true" t="shared" si="9" ref="D106:AM106">D81+D96+D98+D102</f>
        <v>14</v>
      </c>
      <c r="E106" s="56">
        <f t="shared" si="9"/>
        <v>56</v>
      </c>
      <c r="F106" s="56">
        <f t="shared" si="9"/>
        <v>30</v>
      </c>
      <c r="G106" s="56">
        <f t="shared" si="9"/>
        <v>82</v>
      </c>
      <c r="H106" s="56">
        <f t="shared" si="9"/>
        <v>0</v>
      </c>
      <c r="I106" s="56">
        <f t="shared" si="9"/>
        <v>38</v>
      </c>
      <c r="J106" s="56">
        <f t="shared" si="9"/>
        <v>51</v>
      </c>
      <c r="K106" s="56">
        <f t="shared" si="9"/>
        <v>1</v>
      </c>
      <c r="L106" s="56">
        <f t="shared" si="9"/>
        <v>44</v>
      </c>
      <c r="M106" s="56">
        <f t="shared" si="9"/>
        <v>143</v>
      </c>
      <c r="N106" s="56">
        <f t="shared" si="9"/>
        <v>18</v>
      </c>
      <c r="O106" s="56">
        <f t="shared" si="9"/>
        <v>106</v>
      </c>
      <c r="P106" s="56">
        <f t="shared" si="9"/>
        <v>27</v>
      </c>
      <c r="Q106" s="56">
        <f t="shared" si="9"/>
        <v>27</v>
      </c>
      <c r="R106" s="56">
        <f t="shared" si="9"/>
        <v>23</v>
      </c>
      <c r="S106" s="56">
        <f t="shared" si="9"/>
        <v>5</v>
      </c>
      <c r="T106" s="56">
        <f t="shared" si="9"/>
        <v>233</v>
      </c>
      <c r="U106" s="56">
        <f t="shared" si="9"/>
        <v>792</v>
      </c>
      <c r="V106" s="56">
        <f t="shared" si="9"/>
        <v>28</v>
      </c>
      <c r="W106" s="56">
        <f t="shared" si="9"/>
        <v>16</v>
      </c>
      <c r="X106" s="56">
        <f t="shared" si="9"/>
        <v>89</v>
      </c>
      <c r="Y106" s="56">
        <f t="shared" si="9"/>
        <v>92</v>
      </c>
      <c r="Z106" s="56">
        <f t="shared" si="9"/>
        <v>52</v>
      </c>
      <c r="AA106" s="56">
        <f t="shared" si="9"/>
        <v>41</v>
      </c>
      <c r="AB106" s="56">
        <f t="shared" si="9"/>
        <v>167</v>
      </c>
      <c r="AC106" s="56">
        <f t="shared" si="9"/>
        <v>22</v>
      </c>
      <c r="AD106" s="56">
        <f t="shared" si="9"/>
        <v>62</v>
      </c>
      <c r="AE106" s="56">
        <f t="shared" si="9"/>
        <v>6</v>
      </c>
      <c r="AF106" s="56">
        <f t="shared" si="9"/>
        <v>23</v>
      </c>
      <c r="AG106" s="56">
        <f t="shared" si="9"/>
        <v>54</v>
      </c>
      <c r="AH106" s="56">
        <f t="shared" si="9"/>
        <v>80</v>
      </c>
      <c r="AI106" s="56">
        <f t="shared" si="9"/>
        <v>6</v>
      </c>
      <c r="AJ106" s="56">
        <f t="shared" si="9"/>
        <v>2448</v>
      </c>
      <c r="AK106" s="56">
        <f t="shared" si="9"/>
        <v>10640</v>
      </c>
      <c r="AL106" s="56">
        <f t="shared" si="9"/>
        <v>1453</v>
      </c>
      <c r="AM106" s="62">
        <f t="shared" si="9"/>
        <v>14541</v>
      </c>
    </row>
    <row r="107" spans="1:39" ht="15">
      <c r="A107" s="201"/>
      <c r="B107" s="8" t="s">
        <v>83</v>
      </c>
      <c r="C107" s="56">
        <f>C77+C93+C94+C101</f>
        <v>50</v>
      </c>
      <c r="D107" s="56">
        <f aca="true" t="shared" si="10" ref="D107:AM107">D77+D93+D94+D101</f>
        <v>3</v>
      </c>
      <c r="E107" s="56">
        <f t="shared" si="10"/>
        <v>5</v>
      </c>
      <c r="F107" s="56">
        <f t="shared" si="10"/>
        <v>11</v>
      </c>
      <c r="G107" s="56">
        <f t="shared" si="10"/>
        <v>25</v>
      </c>
      <c r="H107" s="56">
        <f t="shared" si="10"/>
        <v>0</v>
      </c>
      <c r="I107" s="56">
        <f t="shared" si="10"/>
        <v>17</v>
      </c>
      <c r="J107" s="56">
        <f t="shared" si="10"/>
        <v>40</v>
      </c>
      <c r="K107" s="56">
        <f t="shared" si="10"/>
        <v>8</v>
      </c>
      <c r="L107" s="56">
        <f t="shared" si="10"/>
        <v>1</v>
      </c>
      <c r="M107" s="56">
        <f t="shared" si="10"/>
        <v>22</v>
      </c>
      <c r="N107" s="56">
        <f t="shared" si="10"/>
        <v>5</v>
      </c>
      <c r="O107" s="56">
        <f t="shared" si="10"/>
        <v>35</v>
      </c>
      <c r="P107" s="56">
        <f t="shared" si="10"/>
        <v>13</v>
      </c>
      <c r="Q107" s="56">
        <f t="shared" si="10"/>
        <v>20</v>
      </c>
      <c r="R107" s="56">
        <f t="shared" si="10"/>
        <v>9</v>
      </c>
      <c r="S107" s="56">
        <f t="shared" si="10"/>
        <v>0</v>
      </c>
      <c r="T107" s="56">
        <f t="shared" si="10"/>
        <v>34</v>
      </c>
      <c r="U107" s="56">
        <f t="shared" si="10"/>
        <v>319</v>
      </c>
      <c r="V107" s="56">
        <f t="shared" si="10"/>
        <v>3</v>
      </c>
      <c r="W107" s="56">
        <f t="shared" si="10"/>
        <v>6</v>
      </c>
      <c r="X107" s="56">
        <f t="shared" si="10"/>
        <v>7</v>
      </c>
      <c r="Y107" s="56">
        <f t="shared" si="10"/>
        <v>59</v>
      </c>
      <c r="Z107" s="56">
        <f t="shared" si="10"/>
        <v>24</v>
      </c>
      <c r="AA107" s="56">
        <f t="shared" si="10"/>
        <v>18</v>
      </c>
      <c r="AB107" s="56">
        <f t="shared" si="10"/>
        <v>9</v>
      </c>
      <c r="AC107" s="56">
        <f t="shared" si="10"/>
        <v>2</v>
      </c>
      <c r="AD107" s="56">
        <f t="shared" si="10"/>
        <v>18</v>
      </c>
      <c r="AE107" s="56">
        <f t="shared" si="10"/>
        <v>0</v>
      </c>
      <c r="AF107" s="56">
        <f t="shared" si="10"/>
        <v>10</v>
      </c>
      <c r="AG107" s="56">
        <f t="shared" si="10"/>
        <v>25</v>
      </c>
      <c r="AH107" s="56">
        <f t="shared" si="10"/>
        <v>7</v>
      </c>
      <c r="AI107" s="56">
        <f t="shared" si="10"/>
        <v>3</v>
      </c>
      <c r="AJ107" s="56">
        <f t="shared" si="10"/>
        <v>808</v>
      </c>
      <c r="AK107" s="56">
        <f t="shared" si="10"/>
        <v>9776</v>
      </c>
      <c r="AL107" s="56">
        <f t="shared" si="10"/>
        <v>324</v>
      </c>
      <c r="AM107" s="62">
        <f t="shared" si="10"/>
        <v>10908</v>
      </c>
    </row>
    <row r="108" spans="1:39" ht="15">
      <c r="A108" s="201"/>
      <c r="B108" s="8" t="s">
        <v>84</v>
      </c>
      <c r="C108" s="56">
        <f>C74+C78+C82</f>
        <v>2</v>
      </c>
      <c r="D108" s="56">
        <f aca="true" t="shared" si="11" ref="D108:AM108">D74+D78+D82</f>
        <v>6</v>
      </c>
      <c r="E108" s="56">
        <f t="shared" si="11"/>
        <v>16</v>
      </c>
      <c r="F108" s="56">
        <f t="shared" si="11"/>
        <v>20</v>
      </c>
      <c r="G108" s="56">
        <f t="shared" si="11"/>
        <v>1</v>
      </c>
      <c r="H108" s="56">
        <f t="shared" si="11"/>
        <v>3</v>
      </c>
      <c r="I108" s="56">
        <f t="shared" si="11"/>
        <v>13</v>
      </c>
      <c r="J108" s="56">
        <f t="shared" si="11"/>
        <v>17</v>
      </c>
      <c r="K108" s="56">
        <f t="shared" si="11"/>
        <v>2</v>
      </c>
      <c r="L108" s="56">
        <f t="shared" si="11"/>
        <v>10</v>
      </c>
      <c r="M108" s="56">
        <f t="shared" si="11"/>
        <v>30</v>
      </c>
      <c r="N108" s="56">
        <f t="shared" si="11"/>
        <v>11</v>
      </c>
      <c r="O108" s="56">
        <f t="shared" si="11"/>
        <v>7</v>
      </c>
      <c r="P108" s="56">
        <f t="shared" si="11"/>
        <v>17</v>
      </c>
      <c r="Q108" s="56">
        <f t="shared" si="11"/>
        <v>3</v>
      </c>
      <c r="R108" s="56">
        <f t="shared" si="11"/>
        <v>4</v>
      </c>
      <c r="S108" s="56">
        <f t="shared" si="11"/>
        <v>0</v>
      </c>
      <c r="T108" s="56">
        <f t="shared" si="11"/>
        <v>19</v>
      </c>
      <c r="U108" s="56">
        <f t="shared" si="11"/>
        <v>217</v>
      </c>
      <c r="V108" s="56">
        <f t="shared" si="11"/>
        <v>1</v>
      </c>
      <c r="W108" s="56">
        <f t="shared" si="11"/>
        <v>2</v>
      </c>
      <c r="X108" s="56">
        <f t="shared" si="11"/>
        <v>9</v>
      </c>
      <c r="Y108" s="56">
        <f t="shared" si="11"/>
        <v>11</v>
      </c>
      <c r="Z108" s="56">
        <f t="shared" si="11"/>
        <v>26</v>
      </c>
      <c r="AA108" s="56">
        <f t="shared" si="11"/>
        <v>0</v>
      </c>
      <c r="AB108" s="56">
        <f t="shared" si="11"/>
        <v>5</v>
      </c>
      <c r="AC108" s="56">
        <f t="shared" si="11"/>
        <v>4</v>
      </c>
      <c r="AD108" s="56">
        <f t="shared" si="11"/>
        <v>7</v>
      </c>
      <c r="AE108" s="56">
        <f t="shared" si="11"/>
        <v>0</v>
      </c>
      <c r="AF108" s="56">
        <f t="shared" si="11"/>
        <v>6</v>
      </c>
      <c r="AG108" s="56">
        <f t="shared" si="11"/>
        <v>7</v>
      </c>
      <c r="AH108" s="56">
        <f t="shared" si="11"/>
        <v>8</v>
      </c>
      <c r="AI108" s="56">
        <f t="shared" si="11"/>
        <v>1</v>
      </c>
      <c r="AJ108" s="56">
        <f t="shared" si="11"/>
        <v>485</v>
      </c>
      <c r="AK108" s="56">
        <f t="shared" si="11"/>
        <v>7937</v>
      </c>
      <c r="AL108" s="56">
        <f t="shared" si="11"/>
        <v>140</v>
      </c>
      <c r="AM108" s="62">
        <f t="shared" si="11"/>
        <v>8562</v>
      </c>
    </row>
    <row r="109" spans="1:39" ht="15">
      <c r="A109" s="201"/>
      <c r="B109" s="63" t="s">
        <v>21</v>
      </c>
      <c r="C109" s="64">
        <f>SUM(C105:C108)</f>
        <v>80</v>
      </c>
      <c r="D109" s="64">
        <f aca="true" t="shared" si="12" ref="D109:AM109">SUM(D105:D108)</f>
        <v>32</v>
      </c>
      <c r="E109" s="64">
        <f t="shared" si="12"/>
        <v>93</v>
      </c>
      <c r="F109" s="64">
        <f t="shared" si="12"/>
        <v>76</v>
      </c>
      <c r="G109" s="64">
        <f t="shared" si="12"/>
        <v>130</v>
      </c>
      <c r="H109" s="64">
        <f t="shared" si="12"/>
        <v>3</v>
      </c>
      <c r="I109" s="64">
        <f t="shared" si="12"/>
        <v>84</v>
      </c>
      <c r="J109" s="64">
        <f t="shared" si="12"/>
        <v>126</v>
      </c>
      <c r="K109" s="64">
        <f t="shared" si="12"/>
        <v>13</v>
      </c>
      <c r="L109" s="64">
        <f t="shared" si="12"/>
        <v>98</v>
      </c>
      <c r="M109" s="64">
        <f t="shared" si="12"/>
        <v>239</v>
      </c>
      <c r="N109" s="64">
        <f t="shared" si="12"/>
        <v>40</v>
      </c>
      <c r="O109" s="64">
        <f t="shared" si="12"/>
        <v>215</v>
      </c>
      <c r="P109" s="64">
        <f t="shared" si="12"/>
        <v>61</v>
      </c>
      <c r="Q109" s="64">
        <f t="shared" si="12"/>
        <v>61</v>
      </c>
      <c r="R109" s="64">
        <f t="shared" si="12"/>
        <v>47</v>
      </c>
      <c r="S109" s="64">
        <f t="shared" si="12"/>
        <v>6</v>
      </c>
      <c r="T109" s="64">
        <f t="shared" si="12"/>
        <v>325</v>
      </c>
      <c r="U109" s="64">
        <f t="shared" si="12"/>
        <v>1730</v>
      </c>
      <c r="V109" s="64">
        <f t="shared" si="12"/>
        <v>89</v>
      </c>
      <c r="W109" s="64">
        <f t="shared" si="12"/>
        <v>36</v>
      </c>
      <c r="X109" s="64">
        <f t="shared" si="12"/>
        <v>139</v>
      </c>
      <c r="Y109" s="64">
        <f t="shared" si="12"/>
        <v>199</v>
      </c>
      <c r="Z109" s="64">
        <f t="shared" si="12"/>
        <v>118</v>
      </c>
      <c r="AA109" s="64">
        <f t="shared" si="12"/>
        <v>112</v>
      </c>
      <c r="AB109" s="64">
        <f t="shared" si="12"/>
        <v>188</v>
      </c>
      <c r="AC109" s="64">
        <f t="shared" si="12"/>
        <v>63</v>
      </c>
      <c r="AD109" s="64">
        <f t="shared" si="12"/>
        <v>109</v>
      </c>
      <c r="AE109" s="64">
        <f t="shared" si="12"/>
        <v>6</v>
      </c>
      <c r="AF109" s="64">
        <f t="shared" si="12"/>
        <v>43</v>
      </c>
      <c r="AG109" s="64">
        <f t="shared" si="12"/>
        <v>105</v>
      </c>
      <c r="AH109" s="64">
        <f t="shared" si="12"/>
        <v>130</v>
      </c>
      <c r="AI109" s="64">
        <f t="shared" si="12"/>
        <v>16</v>
      </c>
      <c r="AJ109" s="64">
        <f t="shared" si="12"/>
        <v>4812</v>
      </c>
      <c r="AK109" s="64">
        <f t="shared" si="12"/>
        <v>38866</v>
      </c>
      <c r="AL109" s="64">
        <f t="shared" si="12"/>
        <v>2613</v>
      </c>
      <c r="AM109" s="64">
        <f t="shared" si="12"/>
        <v>46291</v>
      </c>
    </row>
    <row r="110" spans="1:39" ht="15">
      <c r="A110" s="201"/>
      <c r="B110" s="8" t="s">
        <v>22</v>
      </c>
      <c r="C110" s="56">
        <f>C75+C88+C89+C92</f>
        <v>84</v>
      </c>
      <c r="D110" s="56">
        <f aca="true" t="shared" si="13" ref="D110:AM110">D75+D88+D89+D92</f>
        <v>184</v>
      </c>
      <c r="E110" s="56">
        <f t="shared" si="13"/>
        <v>282</v>
      </c>
      <c r="F110" s="56">
        <f t="shared" si="13"/>
        <v>171</v>
      </c>
      <c r="G110" s="56">
        <f t="shared" si="13"/>
        <v>2472</v>
      </c>
      <c r="H110" s="56">
        <f t="shared" si="13"/>
        <v>25</v>
      </c>
      <c r="I110" s="56">
        <f t="shared" si="13"/>
        <v>86</v>
      </c>
      <c r="J110" s="56">
        <f t="shared" si="13"/>
        <v>172</v>
      </c>
      <c r="K110" s="56">
        <f t="shared" si="13"/>
        <v>165</v>
      </c>
      <c r="L110" s="56">
        <f t="shared" si="13"/>
        <v>24</v>
      </c>
      <c r="M110" s="56">
        <f t="shared" si="13"/>
        <v>208</v>
      </c>
      <c r="N110" s="56">
        <f t="shared" si="13"/>
        <v>91</v>
      </c>
      <c r="O110" s="56">
        <f t="shared" si="13"/>
        <v>201</v>
      </c>
      <c r="P110" s="56">
        <f t="shared" si="13"/>
        <v>259</v>
      </c>
      <c r="Q110" s="56">
        <f t="shared" si="13"/>
        <v>790</v>
      </c>
      <c r="R110" s="56">
        <f t="shared" si="13"/>
        <v>588</v>
      </c>
      <c r="S110" s="56">
        <f t="shared" si="13"/>
        <v>16</v>
      </c>
      <c r="T110" s="56">
        <f t="shared" si="13"/>
        <v>2664</v>
      </c>
      <c r="U110" s="56">
        <f t="shared" si="13"/>
        <v>10216</v>
      </c>
      <c r="V110" s="56">
        <f t="shared" si="13"/>
        <v>60</v>
      </c>
      <c r="W110" s="56">
        <f t="shared" si="13"/>
        <v>398</v>
      </c>
      <c r="X110" s="56">
        <f t="shared" si="13"/>
        <v>1672</v>
      </c>
      <c r="Y110" s="56">
        <f t="shared" si="13"/>
        <v>221</v>
      </c>
      <c r="Z110" s="56">
        <f t="shared" si="13"/>
        <v>107</v>
      </c>
      <c r="AA110" s="56">
        <f t="shared" si="13"/>
        <v>104</v>
      </c>
      <c r="AB110" s="56">
        <f t="shared" si="13"/>
        <v>92</v>
      </c>
      <c r="AC110" s="56">
        <f t="shared" si="13"/>
        <v>148</v>
      </c>
      <c r="AD110" s="56">
        <f t="shared" si="13"/>
        <v>111</v>
      </c>
      <c r="AE110" s="56">
        <f t="shared" si="13"/>
        <v>15</v>
      </c>
      <c r="AF110" s="56">
        <f t="shared" si="13"/>
        <v>167</v>
      </c>
      <c r="AG110" s="56">
        <f t="shared" si="13"/>
        <v>82</v>
      </c>
      <c r="AH110" s="56">
        <f t="shared" si="13"/>
        <v>41</v>
      </c>
      <c r="AI110" s="56">
        <f t="shared" si="13"/>
        <v>301</v>
      </c>
      <c r="AJ110" s="56">
        <f t="shared" si="13"/>
        <v>22217</v>
      </c>
      <c r="AK110" s="56">
        <f t="shared" si="13"/>
        <v>124445</v>
      </c>
      <c r="AL110" s="56">
        <f t="shared" si="13"/>
        <v>18702</v>
      </c>
      <c r="AM110" s="62">
        <f t="shared" si="13"/>
        <v>165364</v>
      </c>
    </row>
    <row r="111" spans="1:39" ht="15">
      <c r="A111" s="201"/>
      <c r="B111" s="8" t="s">
        <v>85</v>
      </c>
      <c r="C111" s="56">
        <f>C72+C73+C76+C84+C87+C99</f>
        <v>1</v>
      </c>
      <c r="D111" s="56">
        <f aca="true" t="shared" si="14" ref="D111:AM111">D72+D73+D76+D84+D87+D99</f>
        <v>68</v>
      </c>
      <c r="E111" s="56">
        <f t="shared" si="14"/>
        <v>58</v>
      </c>
      <c r="F111" s="56">
        <f t="shared" si="14"/>
        <v>24</v>
      </c>
      <c r="G111" s="56">
        <f t="shared" si="14"/>
        <v>68</v>
      </c>
      <c r="H111" s="56">
        <f t="shared" si="14"/>
        <v>27</v>
      </c>
      <c r="I111" s="56">
        <f t="shared" si="14"/>
        <v>10</v>
      </c>
      <c r="J111" s="56">
        <f t="shared" si="14"/>
        <v>37</v>
      </c>
      <c r="K111" s="56">
        <f t="shared" si="14"/>
        <v>6</v>
      </c>
      <c r="L111" s="56">
        <f t="shared" si="14"/>
        <v>7</v>
      </c>
      <c r="M111" s="56">
        <f t="shared" si="14"/>
        <v>140</v>
      </c>
      <c r="N111" s="56">
        <f t="shared" si="14"/>
        <v>31</v>
      </c>
      <c r="O111" s="56">
        <f t="shared" si="14"/>
        <v>26</v>
      </c>
      <c r="P111" s="56">
        <f t="shared" si="14"/>
        <v>106</v>
      </c>
      <c r="Q111" s="56">
        <f t="shared" si="14"/>
        <v>18</v>
      </c>
      <c r="R111" s="56">
        <f t="shared" si="14"/>
        <v>11</v>
      </c>
      <c r="S111" s="56">
        <f t="shared" si="14"/>
        <v>41</v>
      </c>
      <c r="T111" s="56">
        <f t="shared" si="14"/>
        <v>60</v>
      </c>
      <c r="U111" s="56">
        <f t="shared" si="14"/>
        <v>750</v>
      </c>
      <c r="V111" s="56">
        <f t="shared" si="14"/>
        <v>7</v>
      </c>
      <c r="W111" s="56">
        <f t="shared" si="14"/>
        <v>7</v>
      </c>
      <c r="X111" s="56">
        <f t="shared" si="14"/>
        <v>111</v>
      </c>
      <c r="Y111" s="56">
        <f t="shared" si="14"/>
        <v>30</v>
      </c>
      <c r="Z111" s="56">
        <f t="shared" si="14"/>
        <v>21</v>
      </c>
      <c r="AA111" s="56">
        <f t="shared" si="14"/>
        <v>11</v>
      </c>
      <c r="AB111" s="56">
        <f t="shared" si="14"/>
        <v>23</v>
      </c>
      <c r="AC111" s="56">
        <f t="shared" si="14"/>
        <v>5</v>
      </c>
      <c r="AD111" s="56">
        <f t="shared" si="14"/>
        <v>35</v>
      </c>
      <c r="AE111" s="56">
        <f t="shared" si="14"/>
        <v>32</v>
      </c>
      <c r="AF111" s="56">
        <f t="shared" si="14"/>
        <v>56</v>
      </c>
      <c r="AG111" s="56">
        <f t="shared" si="14"/>
        <v>7</v>
      </c>
      <c r="AH111" s="56">
        <f t="shared" si="14"/>
        <v>9</v>
      </c>
      <c r="AI111" s="56">
        <f t="shared" si="14"/>
        <v>7</v>
      </c>
      <c r="AJ111" s="56">
        <f t="shared" si="14"/>
        <v>1850</v>
      </c>
      <c r="AK111" s="56">
        <f t="shared" si="14"/>
        <v>10331</v>
      </c>
      <c r="AL111" s="56">
        <f t="shared" si="14"/>
        <v>652</v>
      </c>
      <c r="AM111" s="62">
        <f t="shared" si="14"/>
        <v>12833</v>
      </c>
    </row>
    <row r="112" spans="1:39" ht="15">
      <c r="A112" s="201"/>
      <c r="B112" s="8" t="s">
        <v>86</v>
      </c>
      <c r="C112" s="56">
        <f>C79+C100+C103</f>
        <v>2</v>
      </c>
      <c r="D112" s="56">
        <f aca="true" t="shared" si="15" ref="D112:AM112">D79+D100+D103</f>
        <v>8</v>
      </c>
      <c r="E112" s="56">
        <f t="shared" si="15"/>
        <v>2</v>
      </c>
      <c r="F112" s="56">
        <f t="shared" si="15"/>
        <v>12</v>
      </c>
      <c r="G112" s="56">
        <f t="shared" si="15"/>
        <v>2</v>
      </c>
      <c r="H112" s="56">
        <f t="shared" si="15"/>
        <v>0</v>
      </c>
      <c r="I112" s="56">
        <f t="shared" si="15"/>
        <v>5</v>
      </c>
      <c r="J112" s="56">
        <f t="shared" si="15"/>
        <v>3</v>
      </c>
      <c r="K112" s="56">
        <f t="shared" si="15"/>
        <v>2</v>
      </c>
      <c r="L112" s="56">
        <f t="shared" si="15"/>
        <v>0</v>
      </c>
      <c r="M112" s="56">
        <f t="shared" si="15"/>
        <v>2</v>
      </c>
      <c r="N112" s="56">
        <f t="shared" si="15"/>
        <v>1</v>
      </c>
      <c r="O112" s="56">
        <f t="shared" si="15"/>
        <v>5</v>
      </c>
      <c r="P112" s="56">
        <f t="shared" si="15"/>
        <v>14</v>
      </c>
      <c r="Q112" s="56">
        <f t="shared" si="15"/>
        <v>1</v>
      </c>
      <c r="R112" s="56">
        <f t="shared" si="15"/>
        <v>4</v>
      </c>
      <c r="S112" s="56">
        <f t="shared" si="15"/>
        <v>0</v>
      </c>
      <c r="T112" s="56">
        <f t="shared" si="15"/>
        <v>14</v>
      </c>
      <c r="U112" s="56">
        <f t="shared" si="15"/>
        <v>184</v>
      </c>
      <c r="V112" s="56">
        <f t="shared" si="15"/>
        <v>4</v>
      </c>
      <c r="W112" s="56">
        <f t="shared" si="15"/>
        <v>2</v>
      </c>
      <c r="X112" s="56">
        <f t="shared" si="15"/>
        <v>10</v>
      </c>
      <c r="Y112" s="56">
        <f t="shared" si="15"/>
        <v>5</v>
      </c>
      <c r="Z112" s="56">
        <f t="shared" si="15"/>
        <v>1</v>
      </c>
      <c r="AA112" s="56">
        <f t="shared" si="15"/>
        <v>8</v>
      </c>
      <c r="AB112" s="56">
        <f t="shared" si="15"/>
        <v>1</v>
      </c>
      <c r="AC112" s="56">
        <f t="shared" si="15"/>
        <v>0</v>
      </c>
      <c r="AD112" s="56">
        <f t="shared" si="15"/>
        <v>1</v>
      </c>
      <c r="AE112" s="56">
        <f t="shared" si="15"/>
        <v>3</v>
      </c>
      <c r="AF112" s="56">
        <f t="shared" si="15"/>
        <v>1</v>
      </c>
      <c r="AG112" s="56">
        <f t="shared" si="15"/>
        <v>0</v>
      </c>
      <c r="AH112" s="56">
        <f t="shared" si="15"/>
        <v>1</v>
      </c>
      <c r="AI112" s="56">
        <f t="shared" si="15"/>
        <v>7</v>
      </c>
      <c r="AJ112" s="56">
        <f t="shared" si="15"/>
        <v>305</v>
      </c>
      <c r="AK112" s="56">
        <f t="shared" si="15"/>
        <v>5311</v>
      </c>
      <c r="AL112" s="56">
        <f t="shared" si="15"/>
        <v>109</v>
      </c>
      <c r="AM112" s="62">
        <f t="shared" si="15"/>
        <v>5725</v>
      </c>
    </row>
    <row r="113" spans="1:39" ht="15">
      <c r="A113" s="201"/>
      <c r="B113" s="63" t="s">
        <v>24</v>
      </c>
      <c r="C113" s="64">
        <f>SUM(C110:C112)</f>
        <v>87</v>
      </c>
      <c r="D113" s="64">
        <f aca="true" t="shared" si="16" ref="D113:AM113">SUM(D110:D112)</f>
        <v>260</v>
      </c>
      <c r="E113" s="64">
        <f t="shared" si="16"/>
        <v>342</v>
      </c>
      <c r="F113" s="64">
        <f t="shared" si="16"/>
        <v>207</v>
      </c>
      <c r="G113" s="64">
        <f t="shared" si="16"/>
        <v>2542</v>
      </c>
      <c r="H113" s="64">
        <f t="shared" si="16"/>
        <v>52</v>
      </c>
      <c r="I113" s="64">
        <f t="shared" si="16"/>
        <v>101</v>
      </c>
      <c r="J113" s="64">
        <f t="shared" si="16"/>
        <v>212</v>
      </c>
      <c r="K113" s="64">
        <f t="shared" si="16"/>
        <v>173</v>
      </c>
      <c r="L113" s="64">
        <f t="shared" si="16"/>
        <v>31</v>
      </c>
      <c r="M113" s="64">
        <f t="shared" si="16"/>
        <v>350</v>
      </c>
      <c r="N113" s="64">
        <f t="shared" si="16"/>
        <v>123</v>
      </c>
      <c r="O113" s="64">
        <f t="shared" si="16"/>
        <v>232</v>
      </c>
      <c r="P113" s="64">
        <f t="shared" si="16"/>
        <v>379</v>
      </c>
      <c r="Q113" s="64">
        <f t="shared" si="16"/>
        <v>809</v>
      </c>
      <c r="R113" s="64">
        <f t="shared" si="16"/>
        <v>603</v>
      </c>
      <c r="S113" s="64">
        <f t="shared" si="16"/>
        <v>57</v>
      </c>
      <c r="T113" s="64">
        <f t="shared" si="16"/>
        <v>2738</v>
      </c>
      <c r="U113" s="64">
        <f t="shared" si="16"/>
        <v>11150</v>
      </c>
      <c r="V113" s="64">
        <f t="shared" si="16"/>
        <v>71</v>
      </c>
      <c r="W113" s="64">
        <f t="shared" si="16"/>
        <v>407</v>
      </c>
      <c r="X113" s="64">
        <f t="shared" si="16"/>
        <v>1793</v>
      </c>
      <c r="Y113" s="64">
        <f t="shared" si="16"/>
        <v>256</v>
      </c>
      <c r="Z113" s="64">
        <f t="shared" si="16"/>
        <v>129</v>
      </c>
      <c r="AA113" s="64">
        <f t="shared" si="16"/>
        <v>123</v>
      </c>
      <c r="AB113" s="64">
        <f t="shared" si="16"/>
        <v>116</v>
      </c>
      <c r="AC113" s="64">
        <f t="shared" si="16"/>
        <v>153</v>
      </c>
      <c r="AD113" s="64">
        <f t="shared" si="16"/>
        <v>147</v>
      </c>
      <c r="AE113" s="64">
        <f t="shared" si="16"/>
        <v>50</v>
      </c>
      <c r="AF113" s="64">
        <f t="shared" si="16"/>
        <v>224</v>
      </c>
      <c r="AG113" s="64">
        <f t="shared" si="16"/>
        <v>89</v>
      </c>
      <c r="AH113" s="64">
        <f t="shared" si="16"/>
        <v>51</v>
      </c>
      <c r="AI113" s="64">
        <f t="shared" si="16"/>
        <v>315</v>
      </c>
      <c r="AJ113" s="64">
        <f t="shared" si="16"/>
        <v>24372</v>
      </c>
      <c r="AK113" s="64">
        <f t="shared" si="16"/>
        <v>140087</v>
      </c>
      <c r="AL113" s="64">
        <f t="shared" si="16"/>
        <v>19463</v>
      </c>
      <c r="AM113" s="64">
        <f t="shared" si="16"/>
        <v>183922</v>
      </c>
    </row>
    <row r="114" spans="1:39" ht="15.75">
      <c r="A114" s="201"/>
      <c r="B114" s="50" t="s">
        <v>44</v>
      </c>
      <c r="C114" s="60">
        <f>C104+C109+C113</f>
        <v>171</v>
      </c>
      <c r="D114" s="60">
        <f aca="true" t="shared" si="17" ref="D114:AM114">D104+D109+D113</f>
        <v>292</v>
      </c>
      <c r="E114" s="60">
        <f t="shared" si="17"/>
        <v>443</v>
      </c>
      <c r="F114" s="60">
        <f t="shared" si="17"/>
        <v>287</v>
      </c>
      <c r="G114" s="60">
        <f t="shared" si="17"/>
        <v>2704</v>
      </c>
      <c r="H114" s="60">
        <f t="shared" si="17"/>
        <v>55</v>
      </c>
      <c r="I114" s="60">
        <f t="shared" si="17"/>
        <v>189</v>
      </c>
      <c r="J114" s="60">
        <f t="shared" si="17"/>
        <v>351</v>
      </c>
      <c r="K114" s="60">
        <f t="shared" si="17"/>
        <v>194</v>
      </c>
      <c r="L114" s="60">
        <f t="shared" si="17"/>
        <v>132</v>
      </c>
      <c r="M114" s="60">
        <f t="shared" si="17"/>
        <v>600</v>
      </c>
      <c r="N114" s="60">
        <f t="shared" si="17"/>
        <v>166</v>
      </c>
      <c r="O114" s="60">
        <f t="shared" si="17"/>
        <v>457</v>
      </c>
      <c r="P114" s="60">
        <f t="shared" si="17"/>
        <v>441</v>
      </c>
      <c r="Q114" s="60">
        <f t="shared" si="17"/>
        <v>906</v>
      </c>
      <c r="R114" s="60">
        <f t="shared" si="17"/>
        <v>707</v>
      </c>
      <c r="S114" s="60">
        <f t="shared" si="17"/>
        <v>65</v>
      </c>
      <c r="T114" s="60">
        <f t="shared" si="17"/>
        <v>3090</v>
      </c>
      <c r="U114" s="60">
        <f t="shared" si="17"/>
        <v>14175</v>
      </c>
      <c r="V114" s="60">
        <f t="shared" si="17"/>
        <v>176</v>
      </c>
      <c r="W114" s="60">
        <f t="shared" si="17"/>
        <v>466</v>
      </c>
      <c r="X114" s="60">
        <f t="shared" si="17"/>
        <v>1960</v>
      </c>
      <c r="Y114" s="60">
        <f t="shared" si="17"/>
        <v>461</v>
      </c>
      <c r="Z114" s="60">
        <f t="shared" si="17"/>
        <v>254</v>
      </c>
      <c r="AA114" s="60">
        <f t="shared" si="17"/>
        <v>236</v>
      </c>
      <c r="AB114" s="60">
        <f t="shared" si="17"/>
        <v>311</v>
      </c>
      <c r="AC114" s="60">
        <f t="shared" si="17"/>
        <v>219</v>
      </c>
      <c r="AD114" s="60">
        <f t="shared" si="17"/>
        <v>264</v>
      </c>
      <c r="AE114" s="60">
        <f t="shared" si="17"/>
        <v>57</v>
      </c>
      <c r="AF114" s="60">
        <f t="shared" si="17"/>
        <v>267</v>
      </c>
      <c r="AG114" s="60">
        <f t="shared" si="17"/>
        <v>198</v>
      </c>
      <c r="AH114" s="60">
        <f t="shared" si="17"/>
        <v>182</v>
      </c>
      <c r="AI114" s="60">
        <f t="shared" si="17"/>
        <v>332</v>
      </c>
      <c r="AJ114" s="60">
        <f t="shared" si="17"/>
        <v>30808</v>
      </c>
      <c r="AK114" s="60">
        <f t="shared" si="17"/>
        <v>193628</v>
      </c>
      <c r="AL114" s="60">
        <f t="shared" si="17"/>
        <v>22412</v>
      </c>
      <c r="AM114" s="60">
        <f t="shared" si="17"/>
        <v>246848</v>
      </c>
    </row>
    <row r="115" ht="15">
      <c r="A115" s="6"/>
    </row>
    <row r="116" spans="1:2" ht="15">
      <c r="A116" s="6"/>
      <c r="B116" s="18" t="s">
        <v>71</v>
      </c>
    </row>
    <row r="117" spans="1:2" ht="15">
      <c r="A117" s="6"/>
      <c r="B117" s="19" t="s">
        <v>64</v>
      </c>
    </row>
    <row r="118" ht="15">
      <c r="A118" s="6"/>
    </row>
    <row r="119" spans="1:2" ht="15">
      <c r="A119" s="6"/>
      <c r="B119" s="65" t="s">
        <v>87</v>
      </c>
    </row>
    <row r="120" spans="1:2" ht="15">
      <c r="A120" s="6"/>
      <c r="B120" s="65" t="s">
        <v>88</v>
      </c>
    </row>
    <row r="121" spans="1:2" ht="15">
      <c r="A121" s="6"/>
      <c r="B121" s="65" t="s">
        <v>89</v>
      </c>
    </row>
    <row r="122" spans="1:2" ht="15">
      <c r="A122" s="6"/>
      <c r="B122" s="65" t="s">
        <v>90</v>
      </c>
    </row>
    <row r="123" spans="1:2" ht="15">
      <c r="A123" s="6"/>
      <c r="B123" s="65" t="s">
        <v>91</v>
      </c>
    </row>
    <row r="124" spans="1:2" ht="15">
      <c r="A124" s="6"/>
      <c r="B124" s="65" t="s">
        <v>92</v>
      </c>
    </row>
    <row r="125" spans="1:2" ht="15">
      <c r="A125" s="6"/>
      <c r="B125" s="65" t="s">
        <v>93</v>
      </c>
    </row>
    <row r="126" spans="1:2" ht="15">
      <c r="A126" s="6"/>
      <c r="B126" s="65" t="s">
        <v>94</v>
      </c>
    </row>
    <row r="127" spans="1:2" ht="15">
      <c r="A127" s="6"/>
      <c r="B127" s="65"/>
    </row>
    <row r="128" spans="1:2" ht="18.75">
      <c r="A128" s="5" t="s">
        <v>77</v>
      </c>
      <c r="B128" s="1"/>
    </row>
    <row r="129" ht="18.75">
      <c r="B129" s="5"/>
    </row>
    <row r="130" spans="2:39" ht="17.25" customHeight="1">
      <c r="B130" s="52"/>
      <c r="C130" s="202" t="s">
        <v>76</v>
      </c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</row>
    <row r="131" spans="1:39" ht="17.25" customHeight="1">
      <c r="A131" s="52"/>
      <c r="B131" s="203" t="s">
        <v>78</v>
      </c>
      <c r="C131" s="204" t="s">
        <v>73</v>
      </c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5" t="s">
        <v>81</v>
      </c>
      <c r="AL131" s="205" t="s">
        <v>75</v>
      </c>
      <c r="AM131" s="205" t="s">
        <v>74</v>
      </c>
    </row>
    <row r="132" spans="1:39" s="49" customFormat="1" ht="72" customHeight="1">
      <c r="A132" s="52"/>
      <c r="B132" s="203"/>
      <c r="C132" s="53" t="str">
        <f aca="true" t="array" ref="C132:AI132">TRANSPOSE(B133:B165)</f>
        <v>Bélep</v>
      </c>
      <c r="D132" s="53" t="str">
        <v>Bouloupari</v>
      </c>
      <c r="E132" s="53" t="str">
        <v>Bourail</v>
      </c>
      <c r="F132" s="53" t="str">
        <v>Canala</v>
      </c>
      <c r="G132" s="53" t="str">
        <v>Dumbéa</v>
      </c>
      <c r="H132" s="53" t="str">
        <v>Farino</v>
      </c>
      <c r="I132" s="53" t="str">
        <v>Hienghène</v>
      </c>
      <c r="J132" s="53" t="str">
        <v>Houaïlou</v>
      </c>
      <c r="K132" s="53" t="str">
        <v>Ile des Pins</v>
      </c>
      <c r="L132" s="53" t="str">
        <v>Kaala-Gomen</v>
      </c>
      <c r="M132" s="53" t="str">
        <v>Koné</v>
      </c>
      <c r="N132" s="53" t="str">
        <v>Kouaoua</v>
      </c>
      <c r="O132" s="53" t="str">
        <v>Koumac</v>
      </c>
      <c r="P132" s="53" t="str">
        <v>La Foa</v>
      </c>
      <c r="Q132" s="53" t="str">
        <v>Lifou</v>
      </c>
      <c r="R132" s="53" t="str">
        <v>Maré</v>
      </c>
      <c r="S132" s="53" t="str">
        <v>Moindou</v>
      </c>
      <c r="T132" s="53" t="str">
        <v>Mont-Dore</v>
      </c>
      <c r="U132" s="53" t="str">
        <v>Nouméa</v>
      </c>
      <c r="V132" s="53" t="str">
        <v>Ouégoa</v>
      </c>
      <c r="W132" s="53" t="str">
        <v>Ouvéa</v>
      </c>
      <c r="X132" s="53" t="str">
        <v>Païta</v>
      </c>
      <c r="Y132" s="53" t="str">
        <v>Poindimié</v>
      </c>
      <c r="Z132" s="53" t="str">
        <v>Ponérihouen</v>
      </c>
      <c r="AA132" s="53" t="str">
        <v>Pouébo</v>
      </c>
      <c r="AB132" s="53" t="str">
        <v>Pouembout</v>
      </c>
      <c r="AC132" s="53" t="str">
        <v>Poum</v>
      </c>
      <c r="AD132" s="53" t="str">
        <v>Poya</v>
      </c>
      <c r="AE132" s="53" t="str">
        <v>Sarraméa</v>
      </c>
      <c r="AF132" s="53" t="str">
        <v>Thio</v>
      </c>
      <c r="AG132" s="53" t="str">
        <v>Touho</v>
      </c>
      <c r="AH132" s="53" t="str">
        <v>Voh</v>
      </c>
      <c r="AI132" s="53" t="str">
        <v>Yaté</v>
      </c>
      <c r="AJ132" s="53" t="s">
        <v>74</v>
      </c>
      <c r="AK132" s="205"/>
      <c r="AL132" s="205"/>
      <c r="AM132" s="205"/>
    </row>
    <row r="133" spans="1:39" ht="15">
      <c r="A133" s="201" t="s">
        <v>72</v>
      </c>
      <c r="B133" s="6" t="s">
        <v>48</v>
      </c>
      <c r="C133" s="55"/>
      <c r="D133" s="56">
        <v>0</v>
      </c>
      <c r="E133" s="56">
        <v>1</v>
      </c>
      <c r="F133" s="56">
        <v>0</v>
      </c>
      <c r="G133" s="56">
        <v>0</v>
      </c>
      <c r="H133" s="56">
        <v>0</v>
      </c>
      <c r="I133" s="56">
        <v>0</v>
      </c>
      <c r="J133" s="56">
        <v>1</v>
      </c>
      <c r="K133" s="56">
        <v>1</v>
      </c>
      <c r="L133" s="56">
        <v>0</v>
      </c>
      <c r="M133" s="56">
        <v>5</v>
      </c>
      <c r="N133" s="56">
        <v>0</v>
      </c>
      <c r="O133" s="56">
        <v>12</v>
      </c>
      <c r="P133" s="56">
        <v>0</v>
      </c>
      <c r="Q133" s="56">
        <v>1</v>
      </c>
      <c r="R133" s="56">
        <v>0</v>
      </c>
      <c r="S133" s="56">
        <v>0</v>
      </c>
      <c r="T133" s="56">
        <v>4</v>
      </c>
      <c r="U133" s="56">
        <v>26</v>
      </c>
      <c r="V133" s="56">
        <v>0</v>
      </c>
      <c r="W133" s="56">
        <v>0</v>
      </c>
      <c r="X133" s="56">
        <v>4</v>
      </c>
      <c r="Y133" s="56">
        <v>5</v>
      </c>
      <c r="Z133" s="56">
        <v>1</v>
      </c>
      <c r="AA133" s="56">
        <v>2</v>
      </c>
      <c r="AB133" s="56">
        <v>0</v>
      </c>
      <c r="AC133" s="56">
        <v>43</v>
      </c>
      <c r="AD133" s="56">
        <v>0</v>
      </c>
      <c r="AE133" s="56">
        <v>0</v>
      </c>
      <c r="AF133" s="56">
        <v>0</v>
      </c>
      <c r="AG133" s="56">
        <v>0</v>
      </c>
      <c r="AH133" s="56">
        <v>0</v>
      </c>
      <c r="AI133" s="56">
        <v>0</v>
      </c>
      <c r="AJ133" s="57">
        <f>SUM(C133:AI133)</f>
        <v>106</v>
      </c>
      <c r="AK133" s="58">
        <v>709</v>
      </c>
      <c r="AL133" s="58">
        <v>0</v>
      </c>
      <c r="AM133" s="57">
        <f>AJ133+AK133+AL133</f>
        <v>815</v>
      </c>
    </row>
    <row r="134" spans="1:39" ht="15">
      <c r="A134" s="201"/>
      <c r="B134" s="6" t="s">
        <v>2</v>
      </c>
      <c r="C134" s="56">
        <v>0</v>
      </c>
      <c r="D134" s="56"/>
      <c r="E134" s="56">
        <v>11</v>
      </c>
      <c r="F134" s="56">
        <v>2</v>
      </c>
      <c r="G134" s="56">
        <v>42</v>
      </c>
      <c r="H134" s="56">
        <v>0</v>
      </c>
      <c r="I134" s="56">
        <v>1</v>
      </c>
      <c r="J134" s="56">
        <v>9</v>
      </c>
      <c r="K134" s="56">
        <v>0</v>
      </c>
      <c r="L134" s="56">
        <v>0</v>
      </c>
      <c r="M134" s="56">
        <v>6</v>
      </c>
      <c r="N134" s="56">
        <v>2</v>
      </c>
      <c r="O134" s="56">
        <v>7</v>
      </c>
      <c r="P134" s="56">
        <v>18</v>
      </c>
      <c r="Q134" s="56">
        <v>0</v>
      </c>
      <c r="R134" s="56">
        <v>0</v>
      </c>
      <c r="S134" s="56">
        <v>0</v>
      </c>
      <c r="T134" s="56">
        <v>45</v>
      </c>
      <c r="U134" s="56">
        <v>199</v>
      </c>
      <c r="V134" s="56">
        <v>3</v>
      </c>
      <c r="W134" s="56">
        <v>1</v>
      </c>
      <c r="X134" s="56">
        <v>59</v>
      </c>
      <c r="Y134" s="56">
        <v>2</v>
      </c>
      <c r="Z134" s="56">
        <v>0</v>
      </c>
      <c r="AA134" s="56">
        <v>0</v>
      </c>
      <c r="AB134" s="56">
        <v>1</v>
      </c>
      <c r="AC134" s="56">
        <v>6</v>
      </c>
      <c r="AD134" s="56">
        <v>7</v>
      </c>
      <c r="AE134" s="56">
        <v>4</v>
      </c>
      <c r="AF134" s="56">
        <v>28</v>
      </c>
      <c r="AG134" s="56">
        <v>6</v>
      </c>
      <c r="AH134" s="56">
        <v>0</v>
      </c>
      <c r="AI134" s="56">
        <v>0</v>
      </c>
      <c r="AJ134" s="57">
        <f aca="true" t="shared" si="18" ref="AJ134:AJ165">SUM(C134:AI134)</f>
        <v>459</v>
      </c>
      <c r="AK134" s="58">
        <v>1652</v>
      </c>
      <c r="AL134" s="58">
        <v>93</v>
      </c>
      <c r="AM134" s="57">
        <f aca="true" t="shared" si="19" ref="AM134:AM165">AJ134+AK134+AL134</f>
        <v>2204</v>
      </c>
    </row>
    <row r="135" spans="1:39" ht="15">
      <c r="A135" s="201"/>
      <c r="B135" s="6" t="s">
        <v>49</v>
      </c>
      <c r="C135" s="56">
        <v>2</v>
      </c>
      <c r="D135" s="56">
        <v>5</v>
      </c>
      <c r="E135" s="56"/>
      <c r="F135" s="56">
        <v>7</v>
      </c>
      <c r="G135" s="56">
        <v>39</v>
      </c>
      <c r="H135" s="56">
        <v>3</v>
      </c>
      <c r="I135" s="56">
        <v>7</v>
      </c>
      <c r="J135" s="56">
        <v>53</v>
      </c>
      <c r="K135" s="56">
        <v>6</v>
      </c>
      <c r="L135" s="56">
        <v>4</v>
      </c>
      <c r="M135" s="56">
        <v>26</v>
      </c>
      <c r="N135" s="56">
        <v>8</v>
      </c>
      <c r="O135" s="56">
        <v>12</v>
      </c>
      <c r="P135" s="56">
        <v>22</v>
      </c>
      <c r="Q135" s="56">
        <v>9</v>
      </c>
      <c r="R135" s="56">
        <v>9</v>
      </c>
      <c r="S135" s="56">
        <v>5</v>
      </c>
      <c r="T135" s="56">
        <v>28</v>
      </c>
      <c r="U135" s="56">
        <v>277</v>
      </c>
      <c r="V135" s="56">
        <v>15</v>
      </c>
      <c r="W135" s="56">
        <v>18</v>
      </c>
      <c r="X135" s="56">
        <v>31</v>
      </c>
      <c r="Y135" s="56">
        <v>23</v>
      </c>
      <c r="Z135" s="56">
        <v>12</v>
      </c>
      <c r="AA135" s="56">
        <v>20</v>
      </c>
      <c r="AB135" s="56">
        <v>16</v>
      </c>
      <c r="AC135" s="56">
        <v>2</v>
      </c>
      <c r="AD135" s="56">
        <v>27</v>
      </c>
      <c r="AE135" s="56">
        <v>6</v>
      </c>
      <c r="AF135" s="56">
        <v>12</v>
      </c>
      <c r="AG135" s="56">
        <v>7</v>
      </c>
      <c r="AH135" s="56">
        <v>7</v>
      </c>
      <c r="AI135" s="56">
        <v>10</v>
      </c>
      <c r="AJ135" s="57">
        <f t="shared" si="18"/>
        <v>728</v>
      </c>
      <c r="AK135" s="58">
        <v>3492</v>
      </c>
      <c r="AL135" s="58">
        <v>372</v>
      </c>
      <c r="AM135" s="57">
        <f t="shared" si="19"/>
        <v>4592</v>
      </c>
    </row>
    <row r="136" spans="1:39" ht="15">
      <c r="A136" s="201"/>
      <c r="B136" s="6" t="s">
        <v>50</v>
      </c>
      <c r="C136" s="56">
        <v>0</v>
      </c>
      <c r="D136" s="56">
        <v>8</v>
      </c>
      <c r="E136" s="56">
        <v>3</v>
      </c>
      <c r="F136" s="56"/>
      <c r="G136" s="56">
        <v>3</v>
      </c>
      <c r="H136" s="56">
        <v>0</v>
      </c>
      <c r="I136" s="56">
        <v>0</v>
      </c>
      <c r="J136" s="56">
        <v>14</v>
      </c>
      <c r="K136" s="56">
        <v>0</v>
      </c>
      <c r="L136" s="56">
        <v>1</v>
      </c>
      <c r="M136" s="56">
        <v>1</v>
      </c>
      <c r="N136" s="56">
        <v>6</v>
      </c>
      <c r="O136" s="56">
        <v>1</v>
      </c>
      <c r="P136" s="56">
        <v>12</v>
      </c>
      <c r="Q136" s="56">
        <v>5</v>
      </c>
      <c r="R136" s="56">
        <v>1</v>
      </c>
      <c r="S136" s="56">
        <v>0</v>
      </c>
      <c r="T136" s="56">
        <v>1</v>
      </c>
      <c r="U136" s="56">
        <v>72</v>
      </c>
      <c r="V136" s="56">
        <v>1</v>
      </c>
      <c r="W136" s="56">
        <v>0</v>
      </c>
      <c r="X136" s="56">
        <v>2</v>
      </c>
      <c r="Y136" s="56">
        <v>3</v>
      </c>
      <c r="Z136" s="56">
        <v>0</v>
      </c>
      <c r="AA136" s="56">
        <v>6</v>
      </c>
      <c r="AB136" s="56">
        <v>0</v>
      </c>
      <c r="AC136" s="56">
        <v>3</v>
      </c>
      <c r="AD136" s="56">
        <v>1</v>
      </c>
      <c r="AE136" s="56">
        <v>1</v>
      </c>
      <c r="AF136" s="56">
        <v>3</v>
      </c>
      <c r="AG136" s="56">
        <v>1</v>
      </c>
      <c r="AH136" s="56">
        <v>2</v>
      </c>
      <c r="AI136" s="56">
        <v>0</v>
      </c>
      <c r="AJ136" s="57">
        <f t="shared" si="18"/>
        <v>151</v>
      </c>
      <c r="AK136" s="58">
        <v>2876</v>
      </c>
      <c r="AL136" s="58">
        <v>20</v>
      </c>
      <c r="AM136" s="57">
        <f t="shared" si="19"/>
        <v>3047</v>
      </c>
    </row>
    <row r="137" spans="1:39" ht="15">
      <c r="A137" s="201"/>
      <c r="B137" s="6" t="s">
        <v>51</v>
      </c>
      <c r="C137" s="56">
        <v>2</v>
      </c>
      <c r="D137" s="56">
        <v>20</v>
      </c>
      <c r="E137" s="56">
        <v>37</v>
      </c>
      <c r="F137" s="56">
        <v>25</v>
      </c>
      <c r="G137" s="56"/>
      <c r="H137" s="56">
        <v>5</v>
      </c>
      <c r="I137" s="56">
        <v>14</v>
      </c>
      <c r="J137" s="56">
        <v>28</v>
      </c>
      <c r="K137" s="56">
        <v>13</v>
      </c>
      <c r="L137" s="56">
        <v>2</v>
      </c>
      <c r="M137" s="56">
        <v>12</v>
      </c>
      <c r="N137" s="56">
        <v>7</v>
      </c>
      <c r="O137" s="56">
        <v>29</v>
      </c>
      <c r="P137" s="56">
        <v>48</v>
      </c>
      <c r="Q137" s="56">
        <v>196</v>
      </c>
      <c r="R137" s="56">
        <v>36</v>
      </c>
      <c r="S137" s="56">
        <v>2</v>
      </c>
      <c r="T137" s="56">
        <v>759</v>
      </c>
      <c r="U137" s="56">
        <v>3689</v>
      </c>
      <c r="V137" s="56">
        <v>15</v>
      </c>
      <c r="W137" s="56">
        <v>43</v>
      </c>
      <c r="X137" s="56">
        <v>248</v>
      </c>
      <c r="Y137" s="56">
        <v>47</v>
      </c>
      <c r="Z137" s="56">
        <v>14</v>
      </c>
      <c r="AA137" s="56">
        <v>20</v>
      </c>
      <c r="AB137" s="56">
        <v>2</v>
      </c>
      <c r="AC137" s="56">
        <v>12</v>
      </c>
      <c r="AD137" s="56">
        <v>30</v>
      </c>
      <c r="AE137" s="56">
        <v>0</v>
      </c>
      <c r="AF137" s="56">
        <v>43</v>
      </c>
      <c r="AG137" s="56">
        <v>15</v>
      </c>
      <c r="AH137" s="56">
        <v>9</v>
      </c>
      <c r="AI137" s="56">
        <v>4</v>
      </c>
      <c r="AJ137" s="57">
        <f t="shared" si="18"/>
        <v>5426</v>
      </c>
      <c r="AK137" s="58">
        <v>15253</v>
      </c>
      <c r="AL137" s="58">
        <v>1156</v>
      </c>
      <c r="AM137" s="57">
        <f t="shared" si="19"/>
        <v>21835</v>
      </c>
    </row>
    <row r="138" spans="1:39" ht="15">
      <c r="A138" s="201"/>
      <c r="B138" s="6" t="s">
        <v>52</v>
      </c>
      <c r="C138" s="56">
        <v>0</v>
      </c>
      <c r="D138" s="56">
        <v>3</v>
      </c>
      <c r="E138" s="56">
        <v>4</v>
      </c>
      <c r="F138" s="56">
        <v>4</v>
      </c>
      <c r="G138" s="56">
        <v>8</v>
      </c>
      <c r="H138" s="56"/>
      <c r="I138" s="56">
        <v>0</v>
      </c>
      <c r="J138" s="59">
        <v>0</v>
      </c>
      <c r="K138" s="59">
        <v>0</v>
      </c>
      <c r="L138" s="59">
        <v>1</v>
      </c>
      <c r="M138" s="56">
        <v>0</v>
      </c>
      <c r="N138" s="56">
        <v>1</v>
      </c>
      <c r="O138" s="56">
        <v>0</v>
      </c>
      <c r="P138" s="56">
        <v>22</v>
      </c>
      <c r="Q138" s="56">
        <v>0</v>
      </c>
      <c r="R138" s="56">
        <v>2</v>
      </c>
      <c r="S138" s="56">
        <v>3</v>
      </c>
      <c r="T138" s="56">
        <v>6</v>
      </c>
      <c r="U138" s="56">
        <v>47</v>
      </c>
      <c r="V138" s="56">
        <v>0</v>
      </c>
      <c r="W138" s="56">
        <v>0</v>
      </c>
      <c r="X138" s="56">
        <v>8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>
        <v>0</v>
      </c>
      <c r="AE138" s="56">
        <v>9</v>
      </c>
      <c r="AF138" s="56">
        <v>2</v>
      </c>
      <c r="AG138" s="56">
        <v>0</v>
      </c>
      <c r="AH138" s="56">
        <v>0</v>
      </c>
      <c r="AI138" s="56">
        <v>0</v>
      </c>
      <c r="AJ138" s="57">
        <f t="shared" si="18"/>
        <v>120</v>
      </c>
      <c r="AK138" s="58">
        <v>414</v>
      </c>
      <c r="AL138" s="58">
        <v>22</v>
      </c>
      <c r="AM138" s="57">
        <f t="shared" si="19"/>
        <v>556</v>
      </c>
    </row>
    <row r="139" spans="1:39" ht="15">
      <c r="A139" s="201"/>
      <c r="B139" s="6" t="s">
        <v>53</v>
      </c>
      <c r="C139" s="56">
        <v>0</v>
      </c>
      <c r="D139" s="56">
        <v>0</v>
      </c>
      <c r="E139" s="56">
        <v>4</v>
      </c>
      <c r="F139" s="56">
        <v>0</v>
      </c>
      <c r="G139" s="56">
        <v>1</v>
      </c>
      <c r="H139" s="56">
        <v>0</v>
      </c>
      <c r="I139" s="56"/>
      <c r="J139" s="59">
        <v>1</v>
      </c>
      <c r="K139" s="59">
        <v>0</v>
      </c>
      <c r="L139" s="59">
        <v>0</v>
      </c>
      <c r="M139" s="56">
        <v>1</v>
      </c>
      <c r="N139" s="56">
        <v>4</v>
      </c>
      <c r="O139" s="56">
        <v>0</v>
      </c>
      <c r="P139" s="56">
        <v>1</v>
      </c>
      <c r="Q139" s="56">
        <v>1</v>
      </c>
      <c r="R139" s="56">
        <v>0</v>
      </c>
      <c r="S139" s="56">
        <v>0</v>
      </c>
      <c r="T139" s="56">
        <v>4</v>
      </c>
      <c r="U139" s="56">
        <v>57</v>
      </c>
      <c r="V139" s="56">
        <v>1</v>
      </c>
      <c r="W139" s="56">
        <v>2</v>
      </c>
      <c r="X139" s="56">
        <v>5</v>
      </c>
      <c r="Y139" s="56">
        <v>11</v>
      </c>
      <c r="Z139" s="56">
        <v>3</v>
      </c>
      <c r="AA139" s="56">
        <v>1</v>
      </c>
      <c r="AB139" s="56">
        <v>4</v>
      </c>
      <c r="AC139" s="56">
        <v>2</v>
      </c>
      <c r="AD139" s="56">
        <v>0</v>
      </c>
      <c r="AE139" s="56">
        <v>0</v>
      </c>
      <c r="AF139" s="56">
        <v>3</v>
      </c>
      <c r="AG139" s="56">
        <v>1</v>
      </c>
      <c r="AH139" s="56">
        <v>2</v>
      </c>
      <c r="AI139" s="56">
        <v>0</v>
      </c>
      <c r="AJ139" s="57">
        <f t="shared" si="18"/>
        <v>109</v>
      </c>
      <c r="AK139" s="58">
        <v>2078</v>
      </c>
      <c r="AL139" s="58">
        <v>35</v>
      </c>
      <c r="AM139" s="57">
        <f t="shared" si="19"/>
        <v>2222</v>
      </c>
    </row>
    <row r="140" spans="1:39" ht="15">
      <c r="A140" s="201"/>
      <c r="B140" s="6" t="s">
        <v>54</v>
      </c>
      <c r="C140" s="56">
        <v>0</v>
      </c>
      <c r="D140" s="56">
        <v>0</v>
      </c>
      <c r="E140" s="56">
        <v>10</v>
      </c>
      <c r="F140" s="56">
        <v>10</v>
      </c>
      <c r="G140" s="56">
        <v>11</v>
      </c>
      <c r="H140" s="56">
        <v>0</v>
      </c>
      <c r="I140" s="56">
        <v>5</v>
      </c>
      <c r="J140" s="56"/>
      <c r="K140" s="59">
        <v>0</v>
      </c>
      <c r="L140" s="59">
        <v>4</v>
      </c>
      <c r="M140" s="56">
        <v>6</v>
      </c>
      <c r="N140" s="56">
        <v>1</v>
      </c>
      <c r="O140" s="56">
        <v>2</v>
      </c>
      <c r="P140" s="56">
        <v>0</v>
      </c>
      <c r="Q140" s="56">
        <v>16</v>
      </c>
      <c r="R140" s="56">
        <v>5</v>
      </c>
      <c r="S140" s="56">
        <v>0</v>
      </c>
      <c r="T140" s="56">
        <v>10</v>
      </c>
      <c r="U140" s="56">
        <v>113</v>
      </c>
      <c r="V140" s="56">
        <v>3</v>
      </c>
      <c r="W140" s="56">
        <v>4</v>
      </c>
      <c r="X140" s="56">
        <v>2</v>
      </c>
      <c r="Y140" s="56">
        <v>19</v>
      </c>
      <c r="Z140" s="56">
        <v>20</v>
      </c>
      <c r="AA140" s="56">
        <v>1</v>
      </c>
      <c r="AB140" s="56">
        <v>0</v>
      </c>
      <c r="AC140" s="56">
        <v>2</v>
      </c>
      <c r="AD140" s="56">
        <v>2</v>
      </c>
      <c r="AE140" s="56">
        <v>7</v>
      </c>
      <c r="AF140" s="56">
        <v>3</v>
      </c>
      <c r="AG140" s="56">
        <v>13</v>
      </c>
      <c r="AH140" s="56">
        <v>1</v>
      </c>
      <c r="AI140" s="56">
        <v>0</v>
      </c>
      <c r="AJ140" s="57">
        <f t="shared" si="18"/>
        <v>270</v>
      </c>
      <c r="AK140" s="58">
        <v>3264</v>
      </c>
      <c r="AL140" s="58">
        <v>54</v>
      </c>
      <c r="AM140" s="57">
        <f t="shared" si="19"/>
        <v>3588</v>
      </c>
    </row>
    <row r="141" spans="1:39" ht="15">
      <c r="A141" s="201"/>
      <c r="B141" s="6" t="s">
        <v>80</v>
      </c>
      <c r="C141" s="56">
        <v>0</v>
      </c>
      <c r="D141" s="56">
        <v>1</v>
      </c>
      <c r="E141" s="56">
        <v>3</v>
      </c>
      <c r="F141" s="56">
        <v>1</v>
      </c>
      <c r="G141" s="56">
        <v>4</v>
      </c>
      <c r="H141" s="56">
        <v>0</v>
      </c>
      <c r="I141" s="56">
        <v>0</v>
      </c>
      <c r="J141" s="59">
        <v>1</v>
      </c>
      <c r="K141" s="56"/>
      <c r="L141" s="59">
        <v>6</v>
      </c>
      <c r="M141" s="56">
        <v>1</v>
      </c>
      <c r="N141" s="56">
        <v>0</v>
      </c>
      <c r="O141" s="56">
        <v>5</v>
      </c>
      <c r="P141" s="56">
        <v>0</v>
      </c>
      <c r="Q141" s="56">
        <v>1</v>
      </c>
      <c r="R141" s="56">
        <v>4</v>
      </c>
      <c r="S141" s="56">
        <v>1</v>
      </c>
      <c r="T141" s="56">
        <v>0</v>
      </c>
      <c r="U141" s="56">
        <v>73</v>
      </c>
      <c r="V141" s="56">
        <v>0</v>
      </c>
      <c r="W141" s="56">
        <v>0</v>
      </c>
      <c r="X141" s="56">
        <v>3</v>
      </c>
      <c r="Y141" s="56">
        <v>2</v>
      </c>
      <c r="Z141" s="56">
        <v>0</v>
      </c>
      <c r="AA141" s="56">
        <v>7</v>
      </c>
      <c r="AB141" s="56">
        <v>0</v>
      </c>
      <c r="AC141" s="56">
        <v>0</v>
      </c>
      <c r="AD141" s="56">
        <v>0</v>
      </c>
      <c r="AE141" s="56">
        <v>1</v>
      </c>
      <c r="AF141" s="56">
        <v>1</v>
      </c>
      <c r="AG141" s="56">
        <v>2</v>
      </c>
      <c r="AH141" s="56">
        <v>0</v>
      </c>
      <c r="AI141" s="56">
        <v>2</v>
      </c>
      <c r="AJ141" s="57">
        <f t="shared" si="18"/>
        <v>119</v>
      </c>
      <c r="AK141" s="58">
        <v>1623</v>
      </c>
      <c r="AL141" s="58">
        <v>27</v>
      </c>
      <c r="AM141" s="57">
        <f t="shared" si="19"/>
        <v>1769</v>
      </c>
    </row>
    <row r="142" spans="1:39" ht="15">
      <c r="A142" s="201"/>
      <c r="B142" s="6" t="s">
        <v>55</v>
      </c>
      <c r="C142" s="56">
        <v>0</v>
      </c>
      <c r="D142" s="56">
        <v>0</v>
      </c>
      <c r="E142" s="56">
        <v>1</v>
      </c>
      <c r="F142" s="56">
        <v>4</v>
      </c>
      <c r="G142" s="56">
        <v>3</v>
      </c>
      <c r="H142" s="56">
        <v>0</v>
      </c>
      <c r="I142" s="56">
        <v>6</v>
      </c>
      <c r="J142" s="59">
        <v>0</v>
      </c>
      <c r="K142" s="59">
        <v>0</v>
      </c>
      <c r="L142" s="56"/>
      <c r="M142" s="56">
        <v>8</v>
      </c>
      <c r="N142" s="56">
        <v>0</v>
      </c>
      <c r="O142" s="56">
        <v>14</v>
      </c>
      <c r="P142" s="56">
        <v>4</v>
      </c>
      <c r="Q142" s="56">
        <v>1</v>
      </c>
      <c r="R142" s="56">
        <v>13</v>
      </c>
      <c r="S142" s="56">
        <v>0</v>
      </c>
      <c r="T142" s="56">
        <v>1</v>
      </c>
      <c r="U142" s="56">
        <v>81</v>
      </c>
      <c r="V142" s="56">
        <v>12</v>
      </c>
      <c r="W142" s="56">
        <v>0</v>
      </c>
      <c r="X142" s="56">
        <v>4</v>
      </c>
      <c r="Y142" s="56">
        <v>2</v>
      </c>
      <c r="Z142" s="56">
        <v>1</v>
      </c>
      <c r="AA142" s="56">
        <v>2</v>
      </c>
      <c r="AB142" s="56">
        <v>2</v>
      </c>
      <c r="AC142" s="56">
        <v>8</v>
      </c>
      <c r="AD142" s="56">
        <v>7</v>
      </c>
      <c r="AE142" s="56">
        <v>0</v>
      </c>
      <c r="AF142" s="56">
        <v>0</v>
      </c>
      <c r="AG142" s="56">
        <v>3</v>
      </c>
      <c r="AH142" s="56">
        <v>14</v>
      </c>
      <c r="AI142" s="56">
        <v>0</v>
      </c>
      <c r="AJ142" s="57">
        <f t="shared" si="18"/>
        <v>191</v>
      </c>
      <c r="AK142" s="58">
        <v>1549</v>
      </c>
      <c r="AL142" s="58">
        <v>15</v>
      </c>
      <c r="AM142" s="57">
        <f t="shared" si="19"/>
        <v>1755</v>
      </c>
    </row>
    <row r="143" spans="1:39" ht="15">
      <c r="A143" s="201"/>
      <c r="B143" s="6" t="s">
        <v>56</v>
      </c>
      <c r="C143" s="56">
        <v>1</v>
      </c>
      <c r="D143" s="56">
        <v>4</v>
      </c>
      <c r="E143" s="56">
        <v>22</v>
      </c>
      <c r="F143" s="56">
        <v>5</v>
      </c>
      <c r="G143" s="56">
        <v>10</v>
      </c>
      <c r="H143" s="56">
        <v>1</v>
      </c>
      <c r="I143" s="56">
        <v>13</v>
      </c>
      <c r="J143" s="59">
        <v>14</v>
      </c>
      <c r="K143" s="59">
        <v>1</v>
      </c>
      <c r="L143" s="59">
        <v>3</v>
      </c>
      <c r="M143" s="56"/>
      <c r="N143" s="56">
        <v>1</v>
      </c>
      <c r="O143" s="56">
        <v>33</v>
      </c>
      <c r="P143" s="56">
        <v>9</v>
      </c>
      <c r="Q143" s="56">
        <v>12</v>
      </c>
      <c r="R143" s="56">
        <v>2</v>
      </c>
      <c r="S143" s="56">
        <v>0</v>
      </c>
      <c r="T143" s="56">
        <v>14</v>
      </c>
      <c r="U143" s="56">
        <v>205</v>
      </c>
      <c r="V143" s="56">
        <v>2</v>
      </c>
      <c r="W143" s="56">
        <v>10</v>
      </c>
      <c r="X143" s="56">
        <v>31</v>
      </c>
      <c r="Y143" s="56">
        <v>17</v>
      </c>
      <c r="Z143" s="56">
        <v>16</v>
      </c>
      <c r="AA143" s="56">
        <v>6</v>
      </c>
      <c r="AB143" s="56">
        <v>42</v>
      </c>
      <c r="AC143" s="56">
        <v>12</v>
      </c>
      <c r="AD143" s="56">
        <v>27</v>
      </c>
      <c r="AE143" s="56">
        <v>0</v>
      </c>
      <c r="AF143" s="56">
        <v>6</v>
      </c>
      <c r="AG143" s="56">
        <v>14</v>
      </c>
      <c r="AH143" s="56">
        <v>16</v>
      </c>
      <c r="AI143" s="56">
        <v>6</v>
      </c>
      <c r="AJ143" s="57">
        <f t="shared" si="18"/>
        <v>555</v>
      </c>
      <c r="AK143" s="58">
        <v>3801</v>
      </c>
      <c r="AL143" s="58">
        <v>368</v>
      </c>
      <c r="AM143" s="57">
        <f t="shared" si="19"/>
        <v>4724</v>
      </c>
    </row>
    <row r="144" spans="1:39" ht="15">
      <c r="A144" s="201"/>
      <c r="B144" s="6" t="s">
        <v>17</v>
      </c>
      <c r="C144" s="56">
        <v>0</v>
      </c>
      <c r="D144" s="56">
        <v>0</v>
      </c>
      <c r="E144" s="56">
        <v>1</v>
      </c>
      <c r="F144" s="56">
        <v>9</v>
      </c>
      <c r="G144" s="56">
        <v>0</v>
      </c>
      <c r="H144" s="56">
        <v>0</v>
      </c>
      <c r="I144" s="56">
        <v>0</v>
      </c>
      <c r="J144" s="59">
        <v>13</v>
      </c>
      <c r="K144" s="59">
        <v>0</v>
      </c>
      <c r="L144" s="59">
        <v>0</v>
      </c>
      <c r="M144" s="56">
        <v>0</v>
      </c>
      <c r="N144" s="56"/>
      <c r="O144" s="56">
        <v>1</v>
      </c>
      <c r="P144" s="56">
        <v>3</v>
      </c>
      <c r="Q144" s="56">
        <v>0</v>
      </c>
      <c r="R144" s="56">
        <v>0</v>
      </c>
      <c r="S144" s="56">
        <v>0</v>
      </c>
      <c r="T144" s="56">
        <v>0</v>
      </c>
      <c r="U144" s="56">
        <v>22</v>
      </c>
      <c r="V144" s="56">
        <v>0</v>
      </c>
      <c r="W144" s="56">
        <v>0</v>
      </c>
      <c r="X144" s="56">
        <v>0</v>
      </c>
      <c r="Y144" s="56">
        <v>3</v>
      </c>
      <c r="Z144" s="56">
        <v>2</v>
      </c>
      <c r="AA144" s="56">
        <v>1</v>
      </c>
      <c r="AB144" s="56">
        <v>0</v>
      </c>
      <c r="AC144" s="56">
        <v>0</v>
      </c>
      <c r="AD144" s="56">
        <v>0</v>
      </c>
      <c r="AE144" s="56">
        <v>0</v>
      </c>
      <c r="AF144" s="56">
        <v>0</v>
      </c>
      <c r="AG144" s="56">
        <v>0</v>
      </c>
      <c r="AH144" s="56">
        <v>3</v>
      </c>
      <c r="AI144" s="56">
        <v>0</v>
      </c>
      <c r="AJ144" s="57">
        <f t="shared" si="18"/>
        <v>58</v>
      </c>
      <c r="AK144" s="58">
        <v>1159</v>
      </c>
      <c r="AL144" s="58">
        <v>14</v>
      </c>
      <c r="AM144" s="57">
        <f t="shared" si="19"/>
        <v>1231</v>
      </c>
    </row>
    <row r="145" spans="1:39" ht="15">
      <c r="A145" s="201"/>
      <c r="B145" s="6" t="s">
        <v>57</v>
      </c>
      <c r="C145" s="56">
        <v>5</v>
      </c>
      <c r="D145" s="56">
        <v>3</v>
      </c>
      <c r="E145" s="56">
        <v>19</v>
      </c>
      <c r="F145" s="56">
        <v>7</v>
      </c>
      <c r="G145" s="56">
        <v>17</v>
      </c>
      <c r="H145" s="56">
        <v>0</v>
      </c>
      <c r="I145" s="56">
        <v>2</v>
      </c>
      <c r="J145" s="59">
        <v>4</v>
      </c>
      <c r="K145" s="59">
        <v>0</v>
      </c>
      <c r="L145" s="59">
        <v>34</v>
      </c>
      <c r="M145" s="56">
        <v>12</v>
      </c>
      <c r="N145" s="56">
        <v>4</v>
      </c>
      <c r="O145" s="56"/>
      <c r="P145" s="56">
        <v>4</v>
      </c>
      <c r="Q145" s="56">
        <v>1</v>
      </c>
      <c r="R145" s="56">
        <v>2</v>
      </c>
      <c r="S145" s="56">
        <v>0</v>
      </c>
      <c r="T145" s="56">
        <v>14</v>
      </c>
      <c r="U145" s="56">
        <v>162</v>
      </c>
      <c r="V145" s="56">
        <v>24</v>
      </c>
      <c r="W145" s="56">
        <v>2</v>
      </c>
      <c r="X145" s="56">
        <v>24</v>
      </c>
      <c r="Y145" s="56">
        <v>23</v>
      </c>
      <c r="Z145" s="56">
        <v>5</v>
      </c>
      <c r="AA145" s="56">
        <v>28</v>
      </c>
      <c r="AB145" s="56">
        <v>13</v>
      </c>
      <c r="AC145" s="56">
        <v>49</v>
      </c>
      <c r="AD145" s="56">
        <v>8</v>
      </c>
      <c r="AE145" s="56">
        <v>1</v>
      </c>
      <c r="AF145" s="56">
        <v>1</v>
      </c>
      <c r="AG145" s="56">
        <v>7</v>
      </c>
      <c r="AH145" s="56">
        <v>6</v>
      </c>
      <c r="AI145" s="56">
        <v>1</v>
      </c>
      <c r="AJ145" s="57">
        <f t="shared" si="18"/>
        <v>482</v>
      </c>
      <c r="AK145" s="58">
        <v>2588</v>
      </c>
      <c r="AL145" s="58">
        <v>269</v>
      </c>
      <c r="AM145" s="57">
        <f t="shared" si="19"/>
        <v>3339</v>
      </c>
    </row>
    <row r="146" spans="1:39" ht="15">
      <c r="A146" s="201"/>
      <c r="B146" s="6" t="s">
        <v>58</v>
      </c>
      <c r="C146" s="56">
        <v>0</v>
      </c>
      <c r="D146" s="56">
        <v>12</v>
      </c>
      <c r="E146" s="56">
        <v>25</v>
      </c>
      <c r="F146" s="56">
        <v>8</v>
      </c>
      <c r="G146" s="56">
        <v>19</v>
      </c>
      <c r="H146" s="56">
        <v>13</v>
      </c>
      <c r="I146" s="56">
        <v>8</v>
      </c>
      <c r="J146" s="59">
        <v>14</v>
      </c>
      <c r="K146" s="59">
        <v>1</v>
      </c>
      <c r="L146" s="59">
        <v>1</v>
      </c>
      <c r="M146" s="56">
        <v>7</v>
      </c>
      <c r="N146" s="56">
        <v>15</v>
      </c>
      <c r="O146" s="56">
        <v>12</v>
      </c>
      <c r="P146" s="56"/>
      <c r="Q146" s="56">
        <v>2</v>
      </c>
      <c r="R146" s="56">
        <v>5</v>
      </c>
      <c r="S146" s="56">
        <v>8</v>
      </c>
      <c r="T146" s="56">
        <v>13</v>
      </c>
      <c r="U146" s="56">
        <v>144</v>
      </c>
      <c r="V146" s="56">
        <v>4</v>
      </c>
      <c r="W146" s="56">
        <v>5</v>
      </c>
      <c r="X146" s="56">
        <v>27</v>
      </c>
      <c r="Y146" s="56">
        <v>1</v>
      </c>
      <c r="Z146" s="56">
        <v>2</v>
      </c>
      <c r="AA146" s="56">
        <v>2</v>
      </c>
      <c r="AB146" s="56">
        <v>3</v>
      </c>
      <c r="AC146" s="56">
        <v>0</v>
      </c>
      <c r="AD146" s="56">
        <v>8</v>
      </c>
      <c r="AE146" s="56">
        <v>12</v>
      </c>
      <c r="AF146" s="56">
        <v>14</v>
      </c>
      <c r="AG146" s="56">
        <v>0</v>
      </c>
      <c r="AH146" s="56">
        <v>3</v>
      </c>
      <c r="AI146" s="56">
        <v>1</v>
      </c>
      <c r="AJ146" s="57">
        <f t="shared" si="18"/>
        <v>389</v>
      </c>
      <c r="AK146" s="58">
        <v>2462</v>
      </c>
      <c r="AL146" s="58">
        <v>176</v>
      </c>
      <c r="AM146" s="57">
        <f t="shared" si="19"/>
        <v>3027</v>
      </c>
    </row>
    <row r="147" spans="1:39" ht="15">
      <c r="A147" s="201"/>
      <c r="B147" s="6" t="s">
        <v>59</v>
      </c>
      <c r="C147" s="56">
        <v>1</v>
      </c>
      <c r="D147" s="56">
        <v>0</v>
      </c>
      <c r="E147" s="56">
        <v>2</v>
      </c>
      <c r="F147" s="56">
        <v>5</v>
      </c>
      <c r="G147" s="56">
        <v>7</v>
      </c>
      <c r="H147" s="56">
        <v>0</v>
      </c>
      <c r="I147" s="56">
        <v>2</v>
      </c>
      <c r="J147" s="59">
        <v>8</v>
      </c>
      <c r="K147" s="59">
        <v>1</v>
      </c>
      <c r="L147" s="59">
        <v>5</v>
      </c>
      <c r="M147" s="56">
        <v>3</v>
      </c>
      <c r="N147" s="56">
        <v>0</v>
      </c>
      <c r="O147" s="56">
        <v>1</v>
      </c>
      <c r="P147" s="56">
        <v>10</v>
      </c>
      <c r="Q147" s="56"/>
      <c r="R147" s="56">
        <v>51</v>
      </c>
      <c r="S147" s="56">
        <v>0</v>
      </c>
      <c r="T147" s="56">
        <v>20</v>
      </c>
      <c r="U147" s="56">
        <v>432</v>
      </c>
      <c r="V147" s="56">
        <v>0</v>
      </c>
      <c r="W147" s="56">
        <v>19</v>
      </c>
      <c r="X147" s="56">
        <v>17</v>
      </c>
      <c r="Y147" s="56">
        <v>3</v>
      </c>
      <c r="Z147" s="56">
        <v>1</v>
      </c>
      <c r="AA147" s="56">
        <v>2</v>
      </c>
      <c r="AB147" s="56">
        <v>1</v>
      </c>
      <c r="AC147" s="56">
        <v>0</v>
      </c>
      <c r="AD147" s="56">
        <v>1</v>
      </c>
      <c r="AE147" s="56">
        <v>0</v>
      </c>
      <c r="AF147" s="56">
        <v>0</v>
      </c>
      <c r="AG147" s="56">
        <v>0</v>
      </c>
      <c r="AH147" s="56">
        <v>1</v>
      </c>
      <c r="AI147" s="56">
        <v>0</v>
      </c>
      <c r="AJ147" s="57">
        <f t="shared" si="18"/>
        <v>593</v>
      </c>
      <c r="AK147" s="58">
        <v>6972</v>
      </c>
      <c r="AL147" s="58">
        <v>182</v>
      </c>
      <c r="AM147" s="57">
        <f t="shared" si="19"/>
        <v>7747</v>
      </c>
    </row>
    <row r="148" spans="1:39" ht="15">
      <c r="A148" s="201"/>
      <c r="B148" s="6" t="s">
        <v>60</v>
      </c>
      <c r="C148" s="56">
        <v>0</v>
      </c>
      <c r="D148" s="56">
        <v>0</v>
      </c>
      <c r="E148" s="56">
        <v>0</v>
      </c>
      <c r="F148" s="56">
        <v>0</v>
      </c>
      <c r="G148" s="56">
        <v>6</v>
      </c>
      <c r="H148" s="56">
        <v>0</v>
      </c>
      <c r="I148" s="56">
        <v>1</v>
      </c>
      <c r="J148" s="59">
        <v>2</v>
      </c>
      <c r="K148" s="59">
        <v>1</v>
      </c>
      <c r="L148" s="59">
        <v>0</v>
      </c>
      <c r="M148" s="56">
        <v>3</v>
      </c>
      <c r="N148" s="56">
        <v>0</v>
      </c>
      <c r="O148" s="56">
        <v>4</v>
      </c>
      <c r="P148" s="56">
        <v>0</v>
      </c>
      <c r="Q148" s="56">
        <v>18</v>
      </c>
      <c r="R148" s="56"/>
      <c r="S148" s="56">
        <v>0</v>
      </c>
      <c r="T148" s="56">
        <v>2</v>
      </c>
      <c r="U148" s="56">
        <v>210</v>
      </c>
      <c r="V148" s="56">
        <v>1</v>
      </c>
      <c r="W148" s="56">
        <v>2</v>
      </c>
      <c r="X148" s="56">
        <v>10</v>
      </c>
      <c r="Y148" s="56">
        <v>0</v>
      </c>
      <c r="Z148" s="56">
        <v>4</v>
      </c>
      <c r="AA148" s="56">
        <v>0</v>
      </c>
      <c r="AB148" s="56">
        <v>0</v>
      </c>
      <c r="AC148" s="56">
        <v>6</v>
      </c>
      <c r="AD148" s="56">
        <v>0</v>
      </c>
      <c r="AE148" s="56">
        <v>0</v>
      </c>
      <c r="AF148" s="56">
        <v>13</v>
      </c>
      <c r="AG148" s="56">
        <v>0</v>
      </c>
      <c r="AH148" s="56">
        <v>0</v>
      </c>
      <c r="AI148" s="56">
        <v>0</v>
      </c>
      <c r="AJ148" s="57">
        <f t="shared" si="18"/>
        <v>283</v>
      </c>
      <c r="AK148" s="58">
        <v>4445</v>
      </c>
      <c r="AL148" s="58">
        <v>42</v>
      </c>
      <c r="AM148" s="57">
        <f t="shared" si="19"/>
        <v>4770</v>
      </c>
    </row>
    <row r="149" spans="1:39" ht="15">
      <c r="A149" s="201"/>
      <c r="B149" s="6" t="s">
        <v>61</v>
      </c>
      <c r="C149" s="56">
        <v>0</v>
      </c>
      <c r="D149" s="56">
        <v>0</v>
      </c>
      <c r="E149" s="56">
        <v>9</v>
      </c>
      <c r="F149" s="56">
        <v>0</v>
      </c>
      <c r="G149" s="56">
        <v>7</v>
      </c>
      <c r="H149" s="56">
        <v>0</v>
      </c>
      <c r="I149" s="56">
        <v>0</v>
      </c>
      <c r="J149" s="59">
        <v>3</v>
      </c>
      <c r="K149" s="59">
        <v>1</v>
      </c>
      <c r="L149" s="59">
        <v>4</v>
      </c>
      <c r="M149" s="56">
        <v>0</v>
      </c>
      <c r="N149" s="56">
        <v>2</v>
      </c>
      <c r="O149" s="56">
        <v>0</v>
      </c>
      <c r="P149" s="56">
        <v>23</v>
      </c>
      <c r="Q149" s="56">
        <v>0</v>
      </c>
      <c r="R149" s="56">
        <v>0</v>
      </c>
      <c r="S149" s="56"/>
      <c r="T149" s="56">
        <v>2</v>
      </c>
      <c r="U149" s="56">
        <v>40</v>
      </c>
      <c r="V149" s="56">
        <v>2</v>
      </c>
      <c r="W149" s="56">
        <v>0</v>
      </c>
      <c r="X149" s="56">
        <v>6</v>
      </c>
      <c r="Y149" s="56">
        <v>0</v>
      </c>
      <c r="Z149" s="56">
        <v>2</v>
      </c>
      <c r="AA149" s="56">
        <v>0</v>
      </c>
      <c r="AB149" s="56">
        <v>0</v>
      </c>
      <c r="AC149" s="56">
        <v>0</v>
      </c>
      <c r="AD149" s="56">
        <v>0</v>
      </c>
      <c r="AE149" s="56">
        <v>1</v>
      </c>
      <c r="AF149" s="56">
        <v>1</v>
      </c>
      <c r="AG149" s="56">
        <v>0</v>
      </c>
      <c r="AH149" s="56">
        <v>0</v>
      </c>
      <c r="AI149" s="56">
        <v>0</v>
      </c>
      <c r="AJ149" s="57">
        <f t="shared" si="18"/>
        <v>103</v>
      </c>
      <c r="AK149" s="58">
        <v>550</v>
      </c>
      <c r="AL149" s="58">
        <v>4</v>
      </c>
      <c r="AM149" s="57">
        <f t="shared" si="19"/>
        <v>657</v>
      </c>
    </row>
    <row r="150" spans="1:39" ht="15">
      <c r="A150" s="201"/>
      <c r="B150" s="6" t="s">
        <v>79</v>
      </c>
      <c r="C150" s="56">
        <v>3</v>
      </c>
      <c r="D150" s="56">
        <v>15</v>
      </c>
      <c r="E150" s="56">
        <v>35</v>
      </c>
      <c r="F150" s="56">
        <v>14</v>
      </c>
      <c r="G150" s="56">
        <v>302</v>
      </c>
      <c r="H150" s="56">
        <v>3</v>
      </c>
      <c r="I150" s="56">
        <v>6</v>
      </c>
      <c r="J150" s="59">
        <v>22</v>
      </c>
      <c r="K150" s="59">
        <v>18</v>
      </c>
      <c r="L150" s="59">
        <v>10</v>
      </c>
      <c r="M150" s="56">
        <v>36</v>
      </c>
      <c r="N150" s="56">
        <v>38</v>
      </c>
      <c r="O150" s="56">
        <v>22</v>
      </c>
      <c r="P150" s="56">
        <v>40</v>
      </c>
      <c r="Q150" s="56">
        <v>52</v>
      </c>
      <c r="R150" s="56">
        <v>40</v>
      </c>
      <c r="S150" s="56">
        <v>2</v>
      </c>
      <c r="T150" s="56"/>
      <c r="U150" s="56">
        <v>1864</v>
      </c>
      <c r="V150" s="56">
        <v>7</v>
      </c>
      <c r="W150" s="56">
        <v>17</v>
      </c>
      <c r="X150" s="56">
        <v>128</v>
      </c>
      <c r="Y150" s="56">
        <v>37</v>
      </c>
      <c r="Z150" s="56">
        <v>23</v>
      </c>
      <c r="AA150" s="56">
        <v>24</v>
      </c>
      <c r="AB150" s="56">
        <v>7</v>
      </c>
      <c r="AC150" s="56">
        <v>19</v>
      </c>
      <c r="AD150" s="56">
        <v>15</v>
      </c>
      <c r="AE150" s="56">
        <v>0</v>
      </c>
      <c r="AF150" s="56">
        <v>12</v>
      </c>
      <c r="AG150" s="56">
        <v>14</v>
      </c>
      <c r="AH150" s="56">
        <v>14</v>
      </c>
      <c r="AI150" s="56">
        <v>20</v>
      </c>
      <c r="AJ150" s="57">
        <f t="shared" si="18"/>
        <v>2859</v>
      </c>
      <c r="AK150" s="58">
        <v>18099</v>
      </c>
      <c r="AL150" s="58">
        <v>2681</v>
      </c>
      <c r="AM150" s="57">
        <f t="shared" si="19"/>
        <v>23639</v>
      </c>
    </row>
    <row r="151" spans="1:39" ht="15">
      <c r="A151" s="201"/>
      <c r="B151" s="6" t="s">
        <v>62</v>
      </c>
      <c r="C151" s="56">
        <v>26</v>
      </c>
      <c r="D151" s="56">
        <v>140</v>
      </c>
      <c r="E151" s="56">
        <v>254</v>
      </c>
      <c r="F151" s="56">
        <v>136</v>
      </c>
      <c r="G151" s="56">
        <v>1361</v>
      </c>
      <c r="H151" s="56">
        <v>22</v>
      </c>
      <c r="I151" s="56">
        <v>82</v>
      </c>
      <c r="J151" s="59">
        <v>187</v>
      </c>
      <c r="K151" s="59">
        <v>85</v>
      </c>
      <c r="L151" s="59">
        <v>44</v>
      </c>
      <c r="M151" s="56">
        <v>137</v>
      </c>
      <c r="N151" s="56">
        <v>66</v>
      </c>
      <c r="O151" s="56">
        <v>178</v>
      </c>
      <c r="P151" s="56">
        <v>155</v>
      </c>
      <c r="Q151" s="56">
        <v>948</v>
      </c>
      <c r="R151" s="56">
        <v>599</v>
      </c>
      <c r="S151" s="56">
        <v>16</v>
      </c>
      <c r="T151" s="56">
        <v>1474</v>
      </c>
      <c r="U151" s="56"/>
      <c r="V151" s="56">
        <v>44</v>
      </c>
      <c r="W151" s="56">
        <v>345</v>
      </c>
      <c r="X151" s="56">
        <v>638</v>
      </c>
      <c r="Y151" s="56">
        <v>197</v>
      </c>
      <c r="Z151" s="56">
        <v>112</v>
      </c>
      <c r="AA151" s="56">
        <v>88</v>
      </c>
      <c r="AB151" s="56">
        <v>49</v>
      </c>
      <c r="AC151" s="56">
        <v>89</v>
      </c>
      <c r="AD151" s="56">
        <v>85</v>
      </c>
      <c r="AE151" s="56">
        <v>7</v>
      </c>
      <c r="AF151" s="56">
        <v>113</v>
      </c>
      <c r="AG151" s="56">
        <v>80</v>
      </c>
      <c r="AH151" s="56">
        <v>69</v>
      </c>
      <c r="AI151" s="56">
        <v>70</v>
      </c>
      <c r="AJ151" s="57">
        <f t="shared" si="18"/>
        <v>7896</v>
      </c>
      <c r="AK151" s="58">
        <v>69248</v>
      </c>
      <c r="AL151" s="58">
        <v>12667</v>
      </c>
      <c r="AM151" s="57">
        <f t="shared" si="19"/>
        <v>89811</v>
      </c>
    </row>
    <row r="152" spans="1:39" ht="15">
      <c r="A152" s="201"/>
      <c r="B152" s="6" t="s">
        <v>3</v>
      </c>
      <c r="C152" s="56">
        <v>1</v>
      </c>
      <c r="D152" s="56">
        <v>4</v>
      </c>
      <c r="E152" s="56">
        <v>2</v>
      </c>
      <c r="F152" s="56">
        <v>7</v>
      </c>
      <c r="G152" s="56">
        <v>4</v>
      </c>
      <c r="H152" s="56">
        <v>0</v>
      </c>
      <c r="I152" s="56">
        <v>8</v>
      </c>
      <c r="J152" s="59">
        <v>6</v>
      </c>
      <c r="K152" s="59">
        <v>0</v>
      </c>
      <c r="L152" s="59">
        <v>3</v>
      </c>
      <c r="M152" s="56">
        <v>2</v>
      </c>
      <c r="N152" s="56">
        <v>0</v>
      </c>
      <c r="O152" s="56">
        <v>23</v>
      </c>
      <c r="P152" s="56">
        <v>3</v>
      </c>
      <c r="Q152" s="56">
        <v>5</v>
      </c>
      <c r="R152" s="56">
        <v>0</v>
      </c>
      <c r="S152" s="56">
        <v>0</v>
      </c>
      <c r="T152" s="56">
        <v>5</v>
      </c>
      <c r="U152" s="56">
        <v>41</v>
      </c>
      <c r="V152" s="56"/>
      <c r="W152" s="56">
        <v>0</v>
      </c>
      <c r="X152" s="56">
        <v>7</v>
      </c>
      <c r="Y152" s="56">
        <v>5</v>
      </c>
      <c r="Z152" s="56">
        <v>5</v>
      </c>
      <c r="AA152" s="56">
        <v>15</v>
      </c>
      <c r="AB152" s="56">
        <v>3</v>
      </c>
      <c r="AC152" s="56">
        <v>4</v>
      </c>
      <c r="AD152" s="56">
        <v>5</v>
      </c>
      <c r="AE152" s="56">
        <v>0</v>
      </c>
      <c r="AF152" s="56">
        <v>1</v>
      </c>
      <c r="AG152" s="56">
        <v>0</v>
      </c>
      <c r="AH152" s="56">
        <v>4</v>
      </c>
      <c r="AI152" s="56">
        <v>0</v>
      </c>
      <c r="AJ152" s="57">
        <f t="shared" si="18"/>
        <v>163</v>
      </c>
      <c r="AK152" s="58">
        <v>1755</v>
      </c>
      <c r="AL152" s="58">
        <v>21</v>
      </c>
      <c r="AM152" s="57">
        <f t="shared" si="19"/>
        <v>1939</v>
      </c>
    </row>
    <row r="153" spans="1:39" ht="15">
      <c r="A153" s="201"/>
      <c r="B153" s="6" t="s">
        <v>4</v>
      </c>
      <c r="C153" s="56">
        <v>0</v>
      </c>
      <c r="D153" s="56">
        <v>0</v>
      </c>
      <c r="E153" s="56">
        <v>0</v>
      </c>
      <c r="F153" s="56">
        <v>0</v>
      </c>
      <c r="G153" s="56">
        <v>9</v>
      </c>
      <c r="H153" s="56">
        <v>0</v>
      </c>
      <c r="I153" s="56">
        <v>0</v>
      </c>
      <c r="J153" s="59">
        <v>1</v>
      </c>
      <c r="K153" s="59">
        <v>0</v>
      </c>
      <c r="L153" s="59">
        <v>0</v>
      </c>
      <c r="M153" s="56">
        <v>0</v>
      </c>
      <c r="N153" s="56">
        <v>1</v>
      </c>
      <c r="O153" s="56">
        <v>1</v>
      </c>
      <c r="P153" s="56">
        <v>0</v>
      </c>
      <c r="Q153" s="56">
        <v>9</v>
      </c>
      <c r="R153" s="56">
        <v>6</v>
      </c>
      <c r="S153" s="56">
        <v>0</v>
      </c>
      <c r="T153" s="56">
        <v>10</v>
      </c>
      <c r="U153" s="56">
        <v>137</v>
      </c>
      <c r="V153" s="56">
        <v>3</v>
      </c>
      <c r="W153" s="56"/>
      <c r="X153" s="56">
        <v>3</v>
      </c>
      <c r="Y153" s="56">
        <v>0</v>
      </c>
      <c r="Z153" s="56">
        <v>0</v>
      </c>
      <c r="AA153" s="56">
        <v>1</v>
      </c>
      <c r="AB153" s="56">
        <v>0</v>
      </c>
      <c r="AC153" s="56">
        <v>0</v>
      </c>
      <c r="AD153" s="56">
        <v>0</v>
      </c>
      <c r="AE153" s="56">
        <v>0</v>
      </c>
      <c r="AF153" s="56">
        <v>0</v>
      </c>
      <c r="AG153" s="56">
        <v>0</v>
      </c>
      <c r="AH153" s="56">
        <v>0</v>
      </c>
      <c r="AI153" s="56">
        <v>0</v>
      </c>
      <c r="AJ153" s="57">
        <f t="shared" si="18"/>
        <v>181</v>
      </c>
      <c r="AK153" s="58">
        <v>2854</v>
      </c>
      <c r="AL153" s="58">
        <v>15</v>
      </c>
      <c r="AM153" s="57">
        <f t="shared" si="19"/>
        <v>3050</v>
      </c>
    </row>
    <row r="154" spans="1:39" ht="15">
      <c r="A154" s="201"/>
      <c r="B154" s="6" t="s">
        <v>5</v>
      </c>
      <c r="C154" s="56">
        <v>2</v>
      </c>
      <c r="D154" s="56">
        <v>36</v>
      </c>
      <c r="E154" s="56">
        <v>57</v>
      </c>
      <c r="F154" s="56">
        <v>36</v>
      </c>
      <c r="G154" s="56">
        <v>315</v>
      </c>
      <c r="H154" s="56">
        <v>8</v>
      </c>
      <c r="I154" s="56">
        <v>13</v>
      </c>
      <c r="J154" s="59">
        <v>30</v>
      </c>
      <c r="K154" s="59">
        <v>13</v>
      </c>
      <c r="L154" s="59">
        <v>10</v>
      </c>
      <c r="M154" s="56">
        <v>10</v>
      </c>
      <c r="N154" s="56">
        <v>11</v>
      </c>
      <c r="O154" s="56">
        <v>33</v>
      </c>
      <c r="P154" s="56">
        <v>32</v>
      </c>
      <c r="Q154" s="56">
        <v>60</v>
      </c>
      <c r="R154" s="56">
        <v>33</v>
      </c>
      <c r="S154" s="56">
        <v>4</v>
      </c>
      <c r="T154" s="56">
        <v>392</v>
      </c>
      <c r="U154" s="56">
        <v>2005</v>
      </c>
      <c r="V154" s="56">
        <v>8</v>
      </c>
      <c r="W154" s="56">
        <v>51</v>
      </c>
      <c r="X154" s="56"/>
      <c r="Y154" s="56">
        <v>41</v>
      </c>
      <c r="Z154" s="56">
        <v>8</v>
      </c>
      <c r="AA154" s="56">
        <v>16</v>
      </c>
      <c r="AB154" s="56">
        <v>8</v>
      </c>
      <c r="AC154" s="56">
        <v>12</v>
      </c>
      <c r="AD154" s="56">
        <v>21</v>
      </c>
      <c r="AE154" s="56">
        <v>2</v>
      </c>
      <c r="AF154" s="56">
        <v>12</v>
      </c>
      <c r="AG154" s="56">
        <v>19</v>
      </c>
      <c r="AH154" s="56">
        <v>2</v>
      </c>
      <c r="AI154" s="56">
        <v>7</v>
      </c>
      <c r="AJ154" s="57">
        <f t="shared" si="18"/>
        <v>3307</v>
      </c>
      <c r="AK154" s="58">
        <v>10030</v>
      </c>
      <c r="AL154" s="58">
        <v>1296</v>
      </c>
      <c r="AM154" s="57">
        <f t="shared" si="19"/>
        <v>14633</v>
      </c>
    </row>
    <row r="155" spans="1:39" ht="15">
      <c r="A155" s="201"/>
      <c r="B155" s="6" t="s">
        <v>6</v>
      </c>
      <c r="C155" s="56">
        <v>1</v>
      </c>
      <c r="D155" s="56">
        <v>0</v>
      </c>
      <c r="E155" s="56">
        <v>1</v>
      </c>
      <c r="F155" s="56">
        <v>4</v>
      </c>
      <c r="G155" s="56">
        <v>13</v>
      </c>
      <c r="H155" s="56">
        <v>0</v>
      </c>
      <c r="I155" s="56">
        <v>14</v>
      </c>
      <c r="J155" s="59">
        <v>21</v>
      </c>
      <c r="K155" s="59">
        <v>5</v>
      </c>
      <c r="L155" s="59">
        <v>3</v>
      </c>
      <c r="M155" s="56">
        <v>10</v>
      </c>
      <c r="N155" s="56">
        <v>4</v>
      </c>
      <c r="O155" s="56">
        <v>14</v>
      </c>
      <c r="P155" s="56">
        <v>13</v>
      </c>
      <c r="Q155" s="56">
        <v>14</v>
      </c>
      <c r="R155" s="56">
        <v>8</v>
      </c>
      <c r="S155" s="56">
        <v>0</v>
      </c>
      <c r="T155" s="56">
        <v>7</v>
      </c>
      <c r="U155" s="56">
        <v>117</v>
      </c>
      <c r="V155" s="56">
        <v>3</v>
      </c>
      <c r="W155" s="56">
        <v>6</v>
      </c>
      <c r="X155" s="56">
        <v>20</v>
      </c>
      <c r="Y155" s="56"/>
      <c r="Z155" s="56">
        <v>47</v>
      </c>
      <c r="AA155" s="56">
        <v>11</v>
      </c>
      <c r="AB155" s="56">
        <v>11</v>
      </c>
      <c r="AC155" s="56">
        <v>3</v>
      </c>
      <c r="AD155" s="56">
        <v>3</v>
      </c>
      <c r="AE155" s="56">
        <v>0</v>
      </c>
      <c r="AF155" s="56">
        <v>2</v>
      </c>
      <c r="AG155" s="56">
        <v>35</v>
      </c>
      <c r="AH155" s="56">
        <v>9</v>
      </c>
      <c r="AI155" s="56">
        <v>0</v>
      </c>
      <c r="AJ155" s="57">
        <f t="shared" si="18"/>
        <v>399</v>
      </c>
      <c r="AK155" s="58">
        <v>3801</v>
      </c>
      <c r="AL155" s="58">
        <v>226</v>
      </c>
      <c r="AM155" s="57">
        <f t="shared" si="19"/>
        <v>4426</v>
      </c>
    </row>
    <row r="156" spans="1:39" ht="15">
      <c r="A156" s="201"/>
      <c r="B156" s="6" t="s">
        <v>7</v>
      </c>
      <c r="C156" s="56">
        <v>1</v>
      </c>
      <c r="D156" s="56">
        <v>0</v>
      </c>
      <c r="E156" s="56">
        <v>10</v>
      </c>
      <c r="F156" s="56">
        <v>1</v>
      </c>
      <c r="G156" s="56">
        <v>2</v>
      </c>
      <c r="H156" s="56">
        <v>0</v>
      </c>
      <c r="I156" s="56">
        <v>9</v>
      </c>
      <c r="J156" s="59">
        <v>14</v>
      </c>
      <c r="K156" s="59">
        <v>0</v>
      </c>
      <c r="L156" s="59">
        <v>0</v>
      </c>
      <c r="M156" s="56">
        <v>1</v>
      </c>
      <c r="N156" s="56">
        <v>0</v>
      </c>
      <c r="O156" s="56">
        <v>4</v>
      </c>
      <c r="P156" s="56">
        <v>2</v>
      </c>
      <c r="Q156" s="56">
        <v>0</v>
      </c>
      <c r="R156" s="56">
        <v>0</v>
      </c>
      <c r="S156" s="56">
        <v>0</v>
      </c>
      <c r="T156" s="56">
        <v>7</v>
      </c>
      <c r="U156" s="56">
        <v>48</v>
      </c>
      <c r="V156" s="56">
        <v>0</v>
      </c>
      <c r="W156" s="56">
        <v>4</v>
      </c>
      <c r="X156" s="56">
        <v>0</v>
      </c>
      <c r="Y156" s="56">
        <v>23</v>
      </c>
      <c r="Z156" s="56"/>
      <c r="AA156" s="56">
        <v>4</v>
      </c>
      <c r="AB156" s="56">
        <v>7</v>
      </c>
      <c r="AC156" s="56">
        <v>0</v>
      </c>
      <c r="AD156" s="56">
        <v>1</v>
      </c>
      <c r="AE156" s="56">
        <v>0</v>
      </c>
      <c r="AF156" s="56">
        <v>0</v>
      </c>
      <c r="AG156" s="56">
        <v>1</v>
      </c>
      <c r="AH156" s="56">
        <v>2</v>
      </c>
      <c r="AI156" s="56">
        <v>0</v>
      </c>
      <c r="AJ156" s="57">
        <f t="shared" si="18"/>
        <v>141</v>
      </c>
      <c r="AK156" s="58">
        <v>2035</v>
      </c>
      <c r="AL156" s="58">
        <v>21</v>
      </c>
      <c r="AM156" s="57">
        <f t="shared" si="19"/>
        <v>2197</v>
      </c>
    </row>
    <row r="157" spans="1:39" ht="15">
      <c r="A157" s="201"/>
      <c r="B157" s="6" t="s">
        <v>8</v>
      </c>
      <c r="C157" s="56">
        <v>6</v>
      </c>
      <c r="D157" s="56">
        <v>0</v>
      </c>
      <c r="E157" s="56">
        <v>2</v>
      </c>
      <c r="F157" s="56">
        <v>2</v>
      </c>
      <c r="G157" s="56">
        <v>0</v>
      </c>
      <c r="H157" s="56">
        <v>0</v>
      </c>
      <c r="I157" s="56">
        <v>3</v>
      </c>
      <c r="J157" s="59">
        <v>1</v>
      </c>
      <c r="K157" s="59">
        <v>5</v>
      </c>
      <c r="L157" s="59">
        <v>1</v>
      </c>
      <c r="M157" s="56">
        <v>9</v>
      </c>
      <c r="N157" s="56">
        <v>0</v>
      </c>
      <c r="O157" s="56">
        <v>10</v>
      </c>
      <c r="P157" s="56">
        <v>0</v>
      </c>
      <c r="Q157" s="56">
        <v>2</v>
      </c>
      <c r="R157" s="56">
        <v>1</v>
      </c>
      <c r="S157" s="56">
        <v>0</v>
      </c>
      <c r="T157" s="56">
        <v>1</v>
      </c>
      <c r="U157" s="56">
        <v>60</v>
      </c>
      <c r="V157" s="56">
        <v>28</v>
      </c>
      <c r="W157" s="56">
        <v>3</v>
      </c>
      <c r="X157" s="56">
        <v>6</v>
      </c>
      <c r="Y157" s="56">
        <v>0</v>
      </c>
      <c r="Z157" s="56">
        <v>0</v>
      </c>
      <c r="AA157" s="56"/>
      <c r="AB157" s="56">
        <v>0</v>
      </c>
      <c r="AC157" s="56">
        <v>3</v>
      </c>
      <c r="AD157" s="56">
        <v>2</v>
      </c>
      <c r="AE157" s="56">
        <v>0</v>
      </c>
      <c r="AF157" s="56">
        <v>1</v>
      </c>
      <c r="AG157" s="56">
        <v>3</v>
      </c>
      <c r="AH157" s="56">
        <v>0</v>
      </c>
      <c r="AI157" s="56">
        <v>3</v>
      </c>
      <c r="AJ157" s="57">
        <f t="shared" si="18"/>
        <v>152</v>
      </c>
      <c r="AK157" s="58">
        <v>2040</v>
      </c>
      <c r="AL157" s="58">
        <v>25</v>
      </c>
      <c r="AM157" s="57">
        <f t="shared" si="19"/>
        <v>2217</v>
      </c>
    </row>
    <row r="158" spans="1:39" ht="15">
      <c r="A158" s="201"/>
      <c r="B158" s="6" t="s">
        <v>9</v>
      </c>
      <c r="C158" s="56">
        <v>3</v>
      </c>
      <c r="D158" s="56">
        <v>6</v>
      </c>
      <c r="E158" s="56">
        <v>9</v>
      </c>
      <c r="F158" s="56">
        <v>4</v>
      </c>
      <c r="G158" s="56">
        <v>8</v>
      </c>
      <c r="H158" s="56">
        <v>0</v>
      </c>
      <c r="I158" s="56">
        <v>5</v>
      </c>
      <c r="J158" s="59">
        <v>20</v>
      </c>
      <c r="K158" s="59">
        <v>2</v>
      </c>
      <c r="L158" s="59">
        <v>7</v>
      </c>
      <c r="M158" s="56">
        <v>112</v>
      </c>
      <c r="N158" s="56">
        <v>10</v>
      </c>
      <c r="O158" s="56">
        <v>19</v>
      </c>
      <c r="P158" s="56">
        <v>4</v>
      </c>
      <c r="Q158" s="56">
        <v>3</v>
      </c>
      <c r="R158" s="56">
        <v>1</v>
      </c>
      <c r="S158" s="56">
        <v>0</v>
      </c>
      <c r="T158" s="56">
        <v>20</v>
      </c>
      <c r="U158" s="56">
        <v>128</v>
      </c>
      <c r="V158" s="56">
        <v>8</v>
      </c>
      <c r="W158" s="56">
        <v>2</v>
      </c>
      <c r="X158" s="56">
        <v>15</v>
      </c>
      <c r="Y158" s="56">
        <v>20</v>
      </c>
      <c r="Z158" s="56">
        <v>10</v>
      </c>
      <c r="AA158" s="56">
        <v>5</v>
      </c>
      <c r="AB158" s="56"/>
      <c r="AC158" s="56">
        <v>4</v>
      </c>
      <c r="AD158" s="56">
        <v>25</v>
      </c>
      <c r="AE158" s="56">
        <v>0</v>
      </c>
      <c r="AF158" s="56">
        <v>10</v>
      </c>
      <c r="AG158" s="56">
        <v>3</v>
      </c>
      <c r="AH158" s="56">
        <v>20</v>
      </c>
      <c r="AI158" s="56">
        <v>1</v>
      </c>
      <c r="AJ158" s="57">
        <f t="shared" si="18"/>
        <v>484</v>
      </c>
      <c r="AK158" s="58">
        <v>1279</v>
      </c>
      <c r="AL158" s="58">
        <v>151</v>
      </c>
      <c r="AM158" s="57">
        <f t="shared" si="19"/>
        <v>1914</v>
      </c>
    </row>
    <row r="159" spans="1:39" ht="15">
      <c r="A159" s="201"/>
      <c r="B159" s="6" t="s">
        <v>10</v>
      </c>
      <c r="C159" s="56">
        <v>13</v>
      </c>
      <c r="D159" s="56">
        <v>0</v>
      </c>
      <c r="E159" s="56">
        <v>0</v>
      </c>
      <c r="F159" s="56">
        <v>2</v>
      </c>
      <c r="G159" s="56">
        <v>2</v>
      </c>
      <c r="H159" s="56">
        <v>0</v>
      </c>
      <c r="I159" s="56">
        <v>1</v>
      </c>
      <c r="J159" s="59">
        <v>7</v>
      </c>
      <c r="K159" s="59">
        <v>0</v>
      </c>
      <c r="L159" s="59">
        <v>1</v>
      </c>
      <c r="M159" s="56">
        <v>0</v>
      </c>
      <c r="N159" s="56">
        <v>0</v>
      </c>
      <c r="O159" s="56">
        <v>14</v>
      </c>
      <c r="P159" s="56">
        <v>8</v>
      </c>
      <c r="Q159" s="56">
        <v>12</v>
      </c>
      <c r="R159" s="56">
        <v>3</v>
      </c>
      <c r="S159" s="56">
        <v>0</v>
      </c>
      <c r="T159" s="56">
        <v>10</v>
      </c>
      <c r="U159" s="56">
        <v>57</v>
      </c>
      <c r="V159" s="56">
        <v>3</v>
      </c>
      <c r="W159" s="56">
        <v>0</v>
      </c>
      <c r="X159" s="56">
        <v>2</v>
      </c>
      <c r="Y159" s="56">
        <v>0</v>
      </c>
      <c r="Z159" s="56">
        <v>5</v>
      </c>
      <c r="AA159" s="56">
        <v>11</v>
      </c>
      <c r="AB159" s="56">
        <v>0</v>
      </c>
      <c r="AC159" s="56"/>
      <c r="AD159" s="56">
        <v>1</v>
      </c>
      <c r="AE159" s="56">
        <v>0</v>
      </c>
      <c r="AF159" s="56">
        <v>1</v>
      </c>
      <c r="AG159" s="56">
        <v>0</v>
      </c>
      <c r="AH159" s="56">
        <v>1</v>
      </c>
      <c r="AI159" s="56">
        <v>0</v>
      </c>
      <c r="AJ159" s="57">
        <f t="shared" si="18"/>
        <v>154</v>
      </c>
      <c r="AK159" s="58">
        <v>1079</v>
      </c>
      <c r="AL159" s="58">
        <v>31</v>
      </c>
      <c r="AM159" s="57">
        <f t="shared" si="19"/>
        <v>1264</v>
      </c>
    </row>
    <row r="160" spans="1:39" ht="15">
      <c r="A160" s="201"/>
      <c r="B160" s="6" t="s">
        <v>11</v>
      </c>
      <c r="C160" s="56">
        <v>0</v>
      </c>
      <c r="D160" s="56">
        <v>2</v>
      </c>
      <c r="E160" s="56">
        <v>12</v>
      </c>
      <c r="F160" s="56">
        <v>0</v>
      </c>
      <c r="G160" s="56">
        <v>5</v>
      </c>
      <c r="H160" s="56">
        <v>0</v>
      </c>
      <c r="I160" s="56">
        <v>0</v>
      </c>
      <c r="J160" s="59">
        <v>13</v>
      </c>
      <c r="K160" s="59">
        <v>0</v>
      </c>
      <c r="L160" s="59">
        <v>4</v>
      </c>
      <c r="M160" s="56">
        <v>17</v>
      </c>
      <c r="N160" s="56">
        <v>3</v>
      </c>
      <c r="O160" s="56">
        <v>3</v>
      </c>
      <c r="P160" s="56">
        <v>3</v>
      </c>
      <c r="Q160" s="56">
        <v>1</v>
      </c>
      <c r="R160" s="56">
        <v>1</v>
      </c>
      <c r="S160" s="56">
        <v>0</v>
      </c>
      <c r="T160" s="56">
        <v>4</v>
      </c>
      <c r="U160" s="56">
        <v>66</v>
      </c>
      <c r="V160" s="56">
        <v>4</v>
      </c>
      <c r="W160" s="56">
        <v>2</v>
      </c>
      <c r="X160" s="56">
        <v>6</v>
      </c>
      <c r="Y160" s="56">
        <v>3</v>
      </c>
      <c r="Z160" s="56">
        <v>11</v>
      </c>
      <c r="AA160" s="56">
        <v>4</v>
      </c>
      <c r="AB160" s="56">
        <v>9</v>
      </c>
      <c r="AC160" s="56">
        <v>5</v>
      </c>
      <c r="AD160" s="56"/>
      <c r="AE160" s="56">
        <v>0</v>
      </c>
      <c r="AF160" s="56">
        <v>5</v>
      </c>
      <c r="AG160" s="56">
        <v>0</v>
      </c>
      <c r="AH160" s="56">
        <v>0</v>
      </c>
      <c r="AI160" s="56">
        <v>1</v>
      </c>
      <c r="AJ160" s="57">
        <f t="shared" si="18"/>
        <v>184</v>
      </c>
      <c r="AK160" s="58">
        <v>2173</v>
      </c>
      <c r="AL160" s="58">
        <v>51</v>
      </c>
      <c r="AM160" s="57">
        <f t="shared" si="19"/>
        <v>2408</v>
      </c>
    </row>
    <row r="161" spans="1:39" ht="15">
      <c r="A161" s="201"/>
      <c r="B161" s="6" t="s">
        <v>12</v>
      </c>
      <c r="C161" s="56">
        <v>0</v>
      </c>
      <c r="D161" s="56">
        <v>9</v>
      </c>
      <c r="E161" s="56">
        <v>6</v>
      </c>
      <c r="F161" s="56">
        <v>2</v>
      </c>
      <c r="G161" s="56">
        <v>1</v>
      </c>
      <c r="H161" s="56">
        <v>0</v>
      </c>
      <c r="I161" s="56">
        <v>1</v>
      </c>
      <c r="J161" s="59">
        <v>4</v>
      </c>
      <c r="K161" s="59">
        <v>0</v>
      </c>
      <c r="L161" s="59">
        <v>0</v>
      </c>
      <c r="M161" s="56">
        <v>0</v>
      </c>
      <c r="N161" s="56">
        <v>8</v>
      </c>
      <c r="O161" s="56">
        <v>0</v>
      </c>
      <c r="P161" s="56">
        <v>12</v>
      </c>
      <c r="Q161" s="56">
        <v>4</v>
      </c>
      <c r="R161" s="56">
        <v>0</v>
      </c>
      <c r="S161" s="56">
        <v>4</v>
      </c>
      <c r="T161" s="56">
        <v>5</v>
      </c>
      <c r="U161" s="56">
        <v>14</v>
      </c>
      <c r="V161" s="56">
        <v>0</v>
      </c>
      <c r="W161" s="56">
        <v>1</v>
      </c>
      <c r="X161" s="56">
        <v>1</v>
      </c>
      <c r="Y161" s="56">
        <v>0</v>
      </c>
      <c r="Z161" s="56">
        <v>0</v>
      </c>
      <c r="AA161" s="56">
        <v>0</v>
      </c>
      <c r="AB161" s="56">
        <v>3</v>
      </c>
      <c r="AC161" s="56">
        <v>0</v>
      </c>
      <c r="AD161" s="56">
        <v>1</v>
      </c>
      <c r="AE161" s="56"/>
      <c r="AF161" s="56">
        <v>7</v>
      </c>
      <c r="AG161" s="56">
        <v>0</v>
      </c>
      <c r="AH161" s="56">
        <v>0</v>
      </c>
      <c r="AI161" s="56">
        <v>0</v>
      </c>
      <c r="AJ161" s="57">
        <f t="shared" si="18"/>
        <v>83</v>
      </c>
      <c r="AK161" s="58">
        <v>465</v>
      </c>
      <c r="AL161" s="58">
        <v>14</v>
      </c>
      <c r="AM161" s="57">
        <f t="shared" si="19"/>
        <v>562</v>
      </c>
    </row>
    <row r="162" spans="1:39" ht="15">
      <c r="A162" s="201"/>
      <c r="B162" s="6" t="s">
        <v>13</v>
      </c>
      <c r="C162" s="56">
        <v>0</v>
      </c>
      <c r="D162" s="56">
        <v>3</v>
      </c>
      <c r="E162" s="56">
        <v>3</v>
      </c>
      <c r="F162" s="56">
        <v>6</v>
      </c>
      <c r="G162" s="56">
        <v>5</v>
      </c>
      <c r="H162" s="56">
        <v>1</v>
      </c>
      <c r="I162" s="56">
        <v>4</v>
      </c>
      <c r="J162" s="59">
        <v>1</v>
      </c>
      <c r="K162" s="59">
        <v>0</v>
      </c>
      <c r="L162" s="59">
        <v>0</v>
      </c>
      <c r="M162" s="56">
        <v>1</v>
      </c>
      <c r="N162" s="56">
        <v>0</v>
      </c>
      <c r="O162" s="56">
        <v>0</v>
      </c>
      <c r="P162" s="56">
        <v>2</v>
      </c>
      <c r="Q162" s="56">
        <v>0</v>
      </c>
      <c r="R162" s="56">
        <v>1</v>
      </c>
      <c r="S162" s="56">
        <v>0</v>
      </c>
      <c r="T162" s="56">
        <v>4</v>
      </c>
      <c r="U162" s="56">
        <v>35</v>
      </c>
      <c r="V162" s="56">
        <v>1</v>
      </c>
      <c r="W162" s="56">
        <v>1</v>
      </c>
      <c r="X162" s="56">
        <v>6</v>
      </c>
      <c r="Y162" s="56">
        <v>6</v>
      </c>
      <c r="Z162" s="56">
        <v>1</v>
      </c>
      <c r="AA162" s="56">
        <v>2</v>
      </c>
      <c r="AB162" s="56">
        <v>0</v>
      </c>
      <c r="AC162" s="56">
        <v>4</v>
      </c>
      <c r="AD162" s="56">
        <v>0</v>
      </c>
      <c r="AE162" s="56">
        <v>0</v>
      </c>
      <c r="AF162" s="56"/>
      <c r="AG162" s="56">
        <v>0</v>
      </c>
      <c r="AH162" s="56">
        <v>0</v>
      </c>
      <c r="AI162" s="56">
        <v>4</v>
      </c>
      <c r="AJ162" s="57">
        <f t="shared" si="18"/>
        <v>91</v>
      </c>
      <c r="AK162" s="58">
        <v>2243</v>
      </c>
      <c r="AL162" s="58">
        <v>36</v>
      </c>
      <c r="AM162" s="57">
        <f t="shared" si="19"/>
        <v>2370</v>
      </c>
    </row>
    <row r="163" spans="1:39" ht="15">
      <c r="A163" s="201"/>
      <c r="B163" s="6" t="s">
        <v>14</v>
      </c>
      <c r="C163" s="56">
        <v>4</v>
      </c>
      <c r="D163" s="56">
        <v>0</v>
      </c>
      <c r="E163" s="56">
        <v>1</v>
      </c>
      <c r="F163" s="56">
        <v>7</v>
      </c>
      <c r="G163" s="56">
        <v>0</v>
      </c>
      <c r="H163" s="56">
        <v>0</v>
      </c>
      <c r="I163" s="56">
        <v>18</v>
      </c>
      <c r="J163" s="59">
        <v>7</v>
      </c>
      <c r="K163" s="59">
        <v>0</v>
      </c>
      <c r="L163" s="59">
        <v>4</v>
      </c>
      <c r="M163" s="56">
        <v>12</v>
      </c>
      <c r="N163" s="56">
        <v>0</v>
      </c>
      <c r="O163" s="56">
        <v>3</v>
      </c>
      <c r="P163" s="56">
        <v>0</v>
      </c>
      <c r="Q163" s="56">
        <v>6</v>
      </c>
      <c r="R163" s="56">
        <v>5</v>
      </c>
      <c r="S163" s="56">
        <v>0</v>
      </c>
      <c r="T163" s="56">
        <v>3</v>
      </c>
      <c r="U163" s="56">
        <v>37</v>
      </c>
      <c r="V163" s="56">
        <v>4</v>
      </c>
      <c r="W163" s="56">
        <v>0</v>
      </c>
      <c r="X163" s="56">
        <v>2</v>
      </c>
      <c r="Y163" s="56">
        <v>27</v>
      </c>
      <c r="Z163" s="56">
        <v>17</v>
      </c>
      <c r="AA163" s="56">
        <v>6</v>
      </c>
      <c r="AB163" s="56">
        <v>2</v>
      </c>
      <c r="AC163" s="56">
        <v>10</v>
      </c>
      <c r="AD163" s="56">
        <v>2</v>
      </c>
      <c r="AE163" s="56">
        <v>0</v>
      </c>
      <c r="AF163" s="56">
        <v>0</v>
      </c>
      <c r="AG163" s="56"/>
      <c r="AH163" s="56">
        <v>9</v>
      </c>
      <c r="AI163" s="56">
        <v>1</v>
      </c>
      <c r="AJ163" s="57">
        <f t="shared" si="18"/>
        <v>187</v>
      </c>
      <c r="AK163" s="58">
        <v>1877</v>
      </c>
      <c r="AL163" s="58">
        <v>40</v>
      </c>
      <c r="AM163" s="57">
        <f t="shared" si="19"/>
        <v>2104</v>
      </c>
    </row>
    <row r="164" spans="1:39" ht="15">
      <c r="A164" s="201"/>
      <c r="B164" s="6" t="s">
        <v>15</v>
      </c>
      <c r="C164" s="56">
        <v>1</v>
      </c>
      <c r="D164" s="56">
        <v>0</v>
      </c>
      <c r="E164" s="56">
        <v>0</v>
      </c>
      <c r="F164" s="56">
        <v>6</v>
      </c>
      <c r="G164" s="56">
        <v>0</v>
      </c>
      <c r="H164" s="56">
        <v>0</v>
      </c>
      <c r="I164" s="56">
        <v>3</v>
      </c>
      <c r="J164" s="59">
        <v>1</v>
      </c>
      <c r="K164" s="59">
        <v>2</v>
      </c>
      <c r="L164" s="59">
        <v>12</v>
      </c>
      <c r="M164" s="56">
        <v>14</v>
      </c>
      <c r="N164" s="56">
        <v>1</v>
      </c>
      <c r="O164" s="56">
        <v>13</v>
      </c>
      <c r="P164" s="56">
        <v>4</v>
      </c>
      <c r="Q164" s="56">
        <v>2</v>
      </c>
      <c r="R164" s="56">
        <v>1</v>
      </c>
      <c r="S164" s="56">
        <v>0</v>
      </c>
      <c r="T164" s="56">
        <v>4</v>
      </c>
      <c r="U164" s="56">
        <v>97</v>
      </c>
      <c r="V164" s="56">
        <v>10</v>
      </c>
      <c r="W164" s="56">
        <v>1</v>
      </c>
      <c r="X164" s="56">
        <v>5</v>
      </c>
      <c r="Y164" s="56">
        <v>7</v>
      </c>
      <c r="Z164" s="56">
        <v>6</v>
      </c>
      <c r="AA164" s="56">
        <v>1</v>
      </c>
      <c r="AB164" s="56">
        <v>13</v>
      </c>
      <c r="AC164" s="56">
        <v>2</v>
      </c>
      <c r="AD164" s="56">
        <v>1</v>
      </c>
      <c r="AE164" s="56">
        <v>0</v>
      </c>
      <c r="AF164" s="56">
        <v>0</v>
      </c>
      <c r="AG164" s="56">
        <v>0</v>
      </c>
      <c r="AH164" s="56"/>
      <c r="AI164" s="56">
        <v>1</v>
      </c>
      <c r="AJ164" s="57">
        <f t="shared" si="18"/>
        <v>208</v>
      </c>
      <c r="AK164" s="58">
        <v>1907</v>
      </c>
      <c r="AL164" s="58">
        <v>101</v>
      </c>
      <c r="AM164" s="57">
        <f t="shared" si="19"/>
        <v>2216</v>
      </c>
    </row>
    <row r="165" spans="1:39" ht="15">
      <c r="A165" s="201"/>
      <c r="B165" s="6" t="s">
        <v>16</v>
      </c>
      <c r="C165" s="56">
        <v>0</v>
      </c>
      <c r="D165" s="56">
        <v>4</v>
      </c>
      <c r="E165" s="56">
        <v>2</v>
      </c>
      <c r="F165" s="56">
        <v>3</v>
      </c>
      <c r="G165" s="56">
        <v>1</v>
      </c>
      <c r="H165" s="56">
        <v>1</v>
      </c>
      <c r="I165" s="56">
        <v>1</v>
      </c>
      <c r="J165" s="56">
        <v>2</v>
      </c>
      <c r="K165" s="56">
        <v>2</v>
      </c>
      <c r="L165" s="56">
        <v>1</v>
      </c>
      <c r="M165" s="56">
        <v>2</v>
      </c>
      <c r="N165" s="56">
        <v>1</v>
      </c>
      <c r="O165" s="56">
        <v>1</v>
      </c>
      <c r="P165" s="56">
        <v>1</v>
      </c>
      <c r="Q165" s="56">
        <v>1</v>
      </c>
      <c r="R165" s="56">
        <v>0</v>
      </c>
      <c r="S165" s="56">
        <v>1</v>
      </c>
      <c r="T165" s="56">
        <v>4</v>
      </c>
      <c r="U165" s="56">
        <v>48</v>
      </c>
      <c r="V165" s="56">
        <v>5</v>
      </c>
      <c r="W165" s="56">
        <v>4</v>
      </c>
      <c r="X165" s="56">
        <v>7</v>
      </c>
      <c r="Y165" s="56">
        <v>2</v>
      </c>
      <c r="Z165" s="56">
        <v>0</v>
      </c>
      <c r="AA165" s="56">
        <v>0</v>
      </c>
      <c r="AB165" s="56">
        <v>0</v>
      </c>
      <c r="AC165" s="56">
        <v>0</v>
      </c>
      <c r="AD165" s="56">
        <v>1</v>
      </c>
      <c r="AE165" s="56">
        <v>0</v>
      </c>
      <c r="AF165" s="56">
        <v>2</v>
      </c>
      <c r="AG165" s="56">
        <v>1</v>
      </c>
      <c r="AH165" s="56">
        <v>1</v>
      </c>
      <c r="AI165" s="56"/>
      <c r="AJ165" s="57">
        <f t="shared" si="18"/>
        <v>99</v>
      </c>
      <c r="AK165" s="58">
        <v>1561</v>
      </c>
      <c r="AL165" s="58">
        <v>20</v>
      </c>
      <c r="AM165" s="57">
        <f t="shared" si="19"/>
        <v>1680</v>
      </c>
    </row>
    <row r="166" spans="1:39" s="54" customFormat="1" ht="15">
      <c r="A166" s="201"/>
      <c r="B166" s="63" t="s">
        <v>18</v>
      </c>
      <c r="C166" s="64">
        <f>C147+C148+C153</f>
        <v>1</v>
      </c>
      <c r="D166" s="64">
        <f aca="true" t="shared" si="20" ref="D166:AM166">D147+D148+D153</f>
        <v>0</v>
      </c>
      <c r="E166" s="64">
        <f t="shared" si="20"/>
        <v>2</v>
      </c>
      <c r="F166" s="64">
        <f t="shared" si="20"/>
        <v>5</v>
      </c>
      <c r="G166" s="64">
        <f t="shared" si="20"/>
        <v>22</v>
      </c>
      <c r="H166" s="64">
        <f t="shared" si="20"/>
        <v>0</v>
      </c>
      <c r="I166" s="64">
        <f t="shared" si="20"/>
        <v>3</v>
      </c>
      <c r="J166" s="64">
        <f t="shared" si="20"/>
        <v>11</v>
      </c>
      <c r="K166" s="64">
        <f t="shared" si="20"/>
        <v>2</v>
      </c>
      <c r="L166" s="64">
        <f t="shared" si="20"/>
        <v>5</v>
      </c>
      <c r="M166" s="64">
        <f t="shared" si="20"/>
        <v>6</v>
      </c>
      <c r="N166" s="64">
        <f t="shared" si="20"/>
        <v>1</v>
      </c>
      <c r="O166" s="64">
        <f t="shared" si="20"/>
        <v>6</v>
      </c>
      <c r="P166" s="64">
        <f t="shared" si="20"/>
        <v>10</v>
      </c>
      <c r="Q166" s="64">
        <f t="shared" si="20"/>
        <v>27</v>
      </c>
      <c r="R166" s="64">
        <f t="shared" si="20"/>
        <v>57</v>
      </c>
      <c r="S166" s="64">
        <f t="shared" si="20"/>
        <v>0</v>
      </c>
      <c r="T166" s="64">
        <f t="shared" si="20"/>
        <v>32</v>
      </c>
      <c r="U166" s="64">
        <f t="shared" si="20"/>
        <v>779</v>
      </c>
      <c r="V166" s="64">
        <f t="shared" si="20"/>
        <v>4</v>
      </c>
      <c r="W166" s="64">
        <f t="shared" si="20"/>
        <v>21</v>
      </c>
      <c r="X166" s="64">
        <f t="shared" si="20"/>
        <v>30</v>
      </c>
      <c r="Y166" s="64">
        <f t="shared" si="20"/>
        <v>3</v>
      </c>
      <c r="Z166" s="64">
        <f t="shared" si="20"/>
        <v>5</v>
      </c>
      <c r="AA166" s="64">
        <f t="shared" si="20"/>
        <v>3</v>
      </c>
      <c r="AB166" s="64">
        <f t="shared" si="20"/>
        <v>1</v>
      </c>
      <c r="AC166" s="64">
        <f t="shared" si="20"/>
        <v>6</v>
      </c>
      <c r="AD166" s="64">
        <f t="shared" si="20"/>
        <v>1</v>
      </c>
      <c r="AE166" s="64">
        <f t="shared" si="20"/>
        <v>0</v>
      </c>
      <c r="AF166" s="64">
        <f t="shared" si="20"/>
        <v>13</v>
      </c>
      <c r="AG166" s="64">
        <f t="shared" si="20"/>
        <v>0</v>
      </c>
      <c r="AH166" s="64">
        <f t="shared" si="20"/>
        <v>1</v>
      </c>
      <c r="AI166" s="64">
        <f t="shared" si="20"/>
        <v>0</v>
      </c>
      <c r="AJ166" s="64">
        <f t="shared" si="20"/>
        <v>1057</v>
      </c>
      <c r="AK166" s="64">
        <f t="shared" si="20"/>
        <v>14271</v>
      </c>
      <c r="AL166" s="64">
        <f t="shared" si="20"/>
        <v>239</v>
      </c>
      <c r="AM166" s="64">
        <f t="shared" si="20"/>
        <v>15567</v>
      </c>
    </row>
    <row r="167" spans="1:39" ht="15">
      <c r="A167" s="201"/>
      <c r="B167" s="8" t="s">
        <v>82</v>
      </c>
      <c r="C167" s="56">
        <f>C133+C142+C145+C152+C157+C159</f>
        <v>25</v>
      </c>
      <c r="D167" s="56">
        <f aca="true" t="shared" si="21" ref="D167:AM167">D133+D142+D145+D152+D157+D159</f>
        <v>7</v>
      </c>
      <c r="E167" s="56">
        <f t="shared" si="21"/>
        <v>25</v>
      </c>
      <c r="F167" s="56">
        <f t="shared" si="21"/>
        <v>22</v>
      </c>
      <c r="G167" s="56">
        <f t="shared" si="21"/>
        <v>26</v>
      </c>
      <c r="H167" s="56">
        <f t="shared" si="21"/>
        <v>0</v>
      </c>
      <c r="I167" s="56">
        <f t="shared" si="21"/>
        <v>20</v>
      </c>
      <c r="J167" s="56">
        <f t="shared" si="21"/>
        <v>19</v>
      </c>
      <c r="K167" s="56">
        <f t="shared" si="21"/>
        <v>6</v>
      </c>
      <c r="L167" s="56">
        <f t="shared" si="21"/>
        <v>39</v>
      </c>
      <c r="M167" s="56">
        <f t="shared" si="21"/>
        <v>36</v>
      </c>
      <c r="N167" s="56">
        <f t="shared" si="21"/>
        <v>4</v>
      </c>
      <c r="O167" s="56">
        <f t="shared" si="21"/>
        <v>73</v>
      </c>
      <c r="P167" s="56">
        <f t="shared" si="21"/>
        <v>19</v>
      </c>
      <c r="Q167" s="56">
        <f t="shared" si="21"/>
        <v>22</v>
      </c>
      <c r="R167" s="56">
        <f t="shared" si="21"/>
        <v>19</v>
      </c>
      <c r="S167" s="56">
        <f t="shared" si="21"/>
        <v>0</v>
      </c>
      <c r="T167" s="56">
        <f t="shared" si="21"/>
        <v>35</v>
      </c>
      <c r="U167" s="56">
        <f t="shared" si="21"/>
        <v>427</v>
      </c>
      <c r="V167" s="56">
        <f t="shared" si="21"/>
        <v>67</v>
      </c>
      <c r="W167" s="56">
        <f t="shared" si="21"/>
        <v>5</v>
      </c>
      <c r="X167" s="56">
        <f t="shared" si="21"/>
        <v>47</v>
      </c>
      <c r="Y167" s="56">
        <f t="shared" si="21"/>
        <v>35</v>
      </c>
      <c r="Z167" s="56">
        <f t="shared" si="21"/>
        <v>17</v>
      </c>
      <c r="AA167" s="56">
        <f t="shared" si="21"/>
        <v>58</v>
      </c>
      <c r="AB167" s="56">
        <f t="shared" si="21"/>
        <v>18</v>
      </c>
      <c r="AC167" s="56">
        <f t="shared" si="21"/>
        <v>107</v>
      </c>
      <c r="AD167" s="56">
        <f t="shared" si="21"/>
        <v>23</v>
      </c>
      <c r="AE167" s="56">
        <f t="shared" si="21"/>
        <v>1</v>
      </c>
      <c r="AF167" s="56">
        <f t="shared" si="21"/>
        <v>4</v>
      </c>
      <c r="AG167" s="56">
        <f t="shared" si="21"/>
        <v>13</v>
      </c>
      <c r="AH167" s="56">
        <f t="shared" si="21"/>
        <v>25</v>
      </c>
      <c r="AI167" s="56">
        <f t="shared" si="21"/>
        <v>4</v>
      </c>
      <c r="AJ167" s="56">
        <f t="shared" si="21"/>
        <v>1248</v>
      </c>
      <c r="AK167" s="56">
        <f t="shared" si="21"/>
        <v>9720</v>
      </c>
      <c r="AL167" s="56">
        <f t="shared" si="21"/>
        <v>361</v>
      </c>
      <c r="AM167" s="62">
        <f t="shared" si="21"/>
        <v>11329</v>
      </c>
    </row>
    <row r="168" spans="1:39" ht="15">
      <c r="A168" s="201"/>
      <c r="B168" s="8" t="s">
        <v>19</v>
      </c>
      <c r="C168" s="56">
        <f>C143+C158+C160+C164</f>
        <v>5</v>
      </c>
      <c r="D168" s="56">
        <f aca="true" t="shared" si="22" ref="D168:AM168">D143+D158+D160+D164</f>
        <v>12</v>
      </c>
      <c r="E168" s="56">
        <f t="shared" si="22"/>
        <v>43</v>
      </c>
      <c r="F168" s="56">
        <f t="shared" si="22"/>
        <v>15</v>
      </c>
      <c r="G168" s="56">
        <f t="shared" si="22"/>
        <v>23</v>
      </c>
      <c r="H168" s="56">
        <f t="shared" si="22"/>
        <v>1</v>
      </c>
      <c r="I168" s="56">
        <f t="shared" si="22"/>
        <v>21</v>
      </c>
      <c r="J168" s="56">
        <f t="shared" si="22"/>
        <v>48</v>
      </c>
      <c r="K168" s="56">
        <f t="shared" si="22"/>
        <v>5</v>
      </c>
      <c r="L168" s="56">
        <f t="shared" si="22"/>
        <v>26</v>
      </c>
      <c r="M168" s="56">
        <f t="shared" si="22"/>
        <v>143</v>
      </c>
      <c r="N168" s="56">
        <f t="shared" si="22"/>
        <v>15</v>
      </c>
      <c r="O168" s="56">
        <f t="shared" si="22"/>
        <v>68</v>
      </c>
      <c r="P168" s="56">
        <f t="shared" si="22"/>
        <v>20</v>
      </c>
      <c r="Q168" s="56">
        <f t="shared" si="22"/>
        <v>18</v>
      </c>
      <c r="R168" s="56">
        <f t="shared" si="22"/>
        <v>5</v>
      </c>
      <c r="S168" s="56">
        <f t="shared" si="22"/>
        <v>0</v>
      </c>
      <c r="T168" s="56">
        <f t="shared" si="22"/>
        <v>42</v>
      </c>
      <c r="U168" s="56">
        <f t="shared" si="22"/>
        <v>496</v>
      </c>
      <c r="V168" s="56">
        <f t="shared" si="22"/>
        <v>24</v>
      </c>
      <c r="W168" s="56">
        <f t="shared" si="22"/>
        <v>15</v>
      </c>
      <c r="X168" s="56">
        <f t="shared" si="22"/>
        <v>57</v>
      </c>
      <c r="Y168" s="56">
        <f t="shared" si="22"/>
        <v>47</v>
      </c>
      <c r="Z168" s="56">
        <f t="shared" si="22"/>
        <v>43</v>
      </c>
      <c r="AA168" s="56">
        <f t="shared" si="22"/>
        <v>16</v>
      </c>
      <c r="AB168" s="56">
        <f t="shared" si="22"/>
        <v>64</v>
      </c>
      <c r="AC168" s="56">
        <f t="shared" si="22"/>
        <v>23</v>
      </c>
      <c r="AD168" s="56">
        <f t="shared" si="22"/>
        <v>53</v>
      </c>
      <c r="AE168" s="56">
        <f t="shared" si="22"/>
        <v>0</v>
      </c>
      <c r="AF168" s="56">
        <f t="shared" si="22"/>
        <v>21</v>
      </c>
      <c r="AG168" s="56">
        <f t="shared" si="22"/>
        <v>17</v>
      </c>
      <c r="AH168" s="56">
        <f t="shared" si="22"/>
        <v>36</v>
      </c>
      <c r="AI168" s="56">
        <f t="shared" si="22"/>
        <v>9</v>
      </c>
      <c r="AJ168" s="56">
        <f t="shared" si="22"/>
        <v>1431</v>
      </c>
      <c r="AK168" s="56">
        <f t="shared" si="22"/>
        <v>9160</v>
      </c>
      <c r="AL168" s="56">
        <f t="shared" si="22"/>
        <v>671</v>
      </c>
      <c r="AM168" s="62">
        <f t="shared" si="22"/>
        <v>11262</v>
      </c>
    </row>
    <row r="169" spans="1:39" ht="15">
      <c r="A169" s="201"/>
      <c r="B169" s="8" t="s">
        <v>83</v>
      </c>
      <c r="C169" s="56">
        <f>C139+C155+C156+C163</f>
        <v>6</v>
      </c>
      <c r="D169" s="56">
        <f aca="true" t="shared" si="23" ref="D169:AM169">D139+D155+D156+D163</f>
        <v>0</v>
      </c>
      <c r="E169" s="56">
        <f t="shared" si="23"/>
        <v>16</v>
      </c>
      <c r="F169" s="56">
        <f t="shared" si="23"/>
        <v>12</v>
      </c>
      <c r="G169" s="56">
        <f t="shared" si="23"/>
        <v>16</v>
      </c>
      <c r="H169" s="56">
        <f t="shared" si="23"/>
        <v>0</v>
      </c>
      <c r="I169" s="56">
        <f t="shared" si="23"/>
        <v>41</v>
      </c>
      <c r="J169" s="56">
        <f t="shared" si="23"/>
        <v>43</v>
      </c>
      <c r="K169" s="56">
        <f t="shared" si="23"/>
        <v>5</v>
      </c>
      <c r="L169" s="56">
        <f t="shared" si="23"/>
        <v>7</v>
      </c>
      <c r="M169" s="56">
        <f t="shared" si="23"/>
        <v>24</v>
      </c>
      <c r="N169" s="56">
        <f t="shared" si="23"/>
        <v>8</v>
      </c>
      <c r="O169" s="56">
        <f t="shared" si="23"/>
        <v>21</v>
      </c>
      <c r="P169" s="56">
        <f t="shared" si="23"/>
        <v>16</v>
      </c>
      <c r="Q169" s="56">
        <f t="shared" si="23"/>
        <v>21</v>
      </c>
      <c r="R169" s="56">
        <f t="shared" si="23"/>
        <v>13</v>
      </c>
      <c r="S169" s="56">
        <f t="shared" si="23"/>
        <v>0</v>
      </c>
      <c r="T169" s="56">
        <f t="shared" si="23"/>
        <v>21</v>
      </c>
      <c r="U169" s="56">
        <f t="shared" si="23"/>
        <v>259</v>
      </c>
      <c r="V169" s="56">
        <f t="shared" si="23"/>
        <v>8</v>
      </c>
      <c r="W169" s="56">
        <f t="shared" si="23"/>
        <v>12</v>
      </c>
      <c r="X169" s="56">
        <f t="shared" si="23"/>
        <v>27</v>
      </c>
      <c r="Y169" s="56">
        <f t="shared" si="23"/>
        <v>61</v>
      </c>
      <c r="Z169" s="56">
        <f t="shared" si="23"/>
        <v>67</v>
      </c>
      <c r="AA169" s="56">
        <f t="shared" si="23"/>
        <v>22</v>
      </c>
      <c r="AB169" s="56">
        <f t="shared" si="23"/>
        <v>24</v>
      </c>
      <c r="AC169" s="56">
        <f t="shared" si="23"/>
        <v>15</v>
      </c>
      <c r="AD169" s="56">
        <f t="shared" si="23"/>
        <v>6</v>
      </c>
      <c r="AE169" s="56">
        <f t="shared" si="23"/>
        <v>0</v>
      </c>
      <c r="AF169" s="56">
        <f t="shared" si="23"/>
        <v>5</v>
      </c>
      <c r="AG169" s="56">
        <f t="shared" si="23"/>
        <v>37</v>
      </c>
      <c r="AH169" s="56">
        <f t="shared" si="23"/>
        <v>22</v>
      </c>
      <c r="AI169" s="56">
        <f t="shared" si="23"/>
        <v>1</v>
      </c>
      <c r="AJ169" s="56">
        <f t="shared" si="23"/>
        <v>836</v>
      </c>
      <c r="AK169" s="56">
        <f t="shared" si="23"/>
        <v>9791</v>
      </c>
      <c r="AL169" s="56">
        <f t="shared" si="23"/>
        <v>322</v>
      </c>
      <c r="AM169" s="62">
        <f t="shared" si="23"/>
        <v>10949</v>
      </c>
    </row>
    <row r="170" spans="1:39" ht="15">
      <c r="A170" s="201"/>
      <c r="B170" s="8" t="s">
        <v>84</v>
      </c>
      <c r="C170" s="56">
        <f>C136+C140+C144</f>
        <v>0</v>
      </c>
      <c r="D170" s="56">
        <f aca="true" t="shared" si="24" ref="D170:AM170">D136+D140+D144</f>
        <v>8</v>
      </c>
      <c r="E170" s="56">
        <f t="shared" si="24"/>
        <v>14</v>
      </c>
      <c r="F170" s="56">
        <f t="shared" si="24"/>
        <v>19</v>
      </c>
      <c r="G170" s="56">
        <f t="shared" si="24"/>
        <v>14</v>
      </c>
      <c r="H170" s="56">
        <f t="shared" si="24"/>
        <v>0</v>
      </c>
      <c r="I170" s="56">
        <f t="shared" si="24"/>
        <v>5</v>
      </c>
      <c r="J170" s="56">
        <f t="shared" si="24"/>
        <v>27</v>
      </c>
      <c r="K170" s="56">
        <f t="shared" si="24"/>
        <v>0</v>
      </c>
      <c r="L170" s="56">
        <f t="shared" si="24"/>
        <v>5</v>
      </c>
      <c r="M170" s="56">
        <f t="shared" si="24"/>
        <v>7</v>
      </c>
      <c r="N170" s="56">
        <f t="shared" si="24"/>
        <v>7</v>
      </c>
      <c r="O170" s="56">
        <f t="shared" si="24"/>
        <v>4</v>
      </c>
      <c r="P170" s="56">
        <f t="shared" si="24"/>
        <v>15</v>
      </c>
      <c r="Q170" s="56">
        <f t="shared" si="24"/>
        <v>21</v>
      </c>
      <c r="R170" s="56">
        <f t="shared" si="24"/>
        <v>6</v>
      </c>
      <c r="S170" s="56">
        <f t="shared" si="24"/>
        <v>0</v>
      </c>
      <c r="T170" s="56">
        <f t="shared" si="24"/>
        <v>11</v>
      </c>
      <c r="U170" s="56">
        <f t="shared" si="24"/>
        <v>207</v>
      </c>
      <c r="V170" s="56">
        <f t="shared" si="24"/>
        <v>4</v>
      </c>
      <c r="W170" s="56">
        <f t="shared" si="24"/>
        <v>4</v>
      </c>
      <c r="X170" s="56">
        <f t="shared" si="24"/>
        <v>4</v>
      </c>
      <c r="Y170" s="56">
        <f t="shared" si="24"/>
        <v>25</v>
      </c>
      <c r="Z170" s="56">
        <f t="shared" si="24"/>
        <v>22</v>
      </c>
      <c r="AA170" s="56">
        <f t="shared" si="24"/>
        <v>8</v>
      </c>
      <c r="AB170" s="56">
        <f t="shared" si="24"/>
        <v>0</v>
      </c>
      <c r="AC170" s="56">
        <f t="shared" si="24"/>
        <v>5</v>
      </c>
      <c r="AD170" s="56">
        <f t="shared" si="24"/>
        <v>3</v>
      </c>
      <c r="AE170" s="56">
        <f t="shared" si="24"/>
        <v>8</v>
      </c>
      <c r="AF170" s="56">
        <f t="shared" si="24"/>
        <v>6</v>
      </c>
      <c r="AG170" s="56">
        <f t="shared" si="24"/>
        <v>14</v>
      </c>
      <c r="AH170" s="56">
        <f t="shared" si="24"/>
        <v>6</v>
      </c>
      <c r="AI170" s="56">
        <f t="shared" si="24"/>
        <v>0</v>
      </c>
      <c r="AJ170" s="56">
        <f t="shared" si="24"/>
        <v>479</v>
      </c>
      <c r="AK170" s="56">
        <f t="shared" si="24"/>
        <v>7299</v>
      </c>
      <c r="AL170" s="56">
        <f t="shared" si="24"/>
        <v>88</v>
      </c>
      <c r="AM170" s="62">
        <f t="shared" si="24"/>
        <v>7866</v>
      </c>
    </row>
    <row r="171" spans="1:39" s="54" customFormat="1" ht="15">
      <c r="A171" s="201"/>
      <c r="B171" s="63" t="s">
        <v>21</v>
      </c>
      <c r="C171" s="64">
        <f>C167+C168+C169+C170</f>
        <v>36</v>
      </c>
      <c r="D171" s="64">
        <f aca="true" t="shared" si="25" ref="D171:AM171">D167+D168+D169+D170</f>
        <v>27</v>
      </c>
      <c r="E171" s="64">
        <f t="shared" si="25"/>
        <v>98</v>
      </c>
      <c r="F171" s="64">
        <f t="shared" si="25"/>
        <v>68</v>
      </c>
      <c r="G171" s="64">
        <f t="shared" si="25"/>
        <v>79</v>
      </c>
      <c r="H171" s="64">
        <f t="shared" si="25"/>
        <v>1</v>
      </c>
      <c r="I171" s="64">
        <f t="shared" si="25"/>
        <v>87</v>
      </c>
      <c r="J171" s="64">
        <f t="shared" si="25"/>
        <v>137</v>
      </c>
      <c r="K171" s="64">
        <f t="shared" si="25"/>
        <v>16</v>
      </c>
      <c r="L171" s="64">
        <f t="shared" si="25"/>
        <v>77</v>
      </c>
      <c r="M171" s="64">
        <f t="shared" si="25"/>
        <v>210</v>
      </c>
      <c r="N171" s="64">
        <f t="shared" si="25"/>
        <v>34</v>
      </c>
      <c r="O171" s="64">
        <f t="shared" si="25"/>
        <v>166</v>
      </c>
      <c r="P171" s="64">
        <f t="shared" si="25"/>
        <v>70</v>
      </c>
      <c r="Q171" s="64">
        <f t="shared" si="25"/>
        <v>82</v>
      </c>
      <c r="R171" s="64">
        <f t="shared" si="25"/>
        <v>43</v>
      </c>
      <c r="S171" s="64">
        <f t="shared" si="25"/>
        <v>0</v>
      </c>
      <c r="T171" s="64">
        <f t="shared" si="25"/>
        <v>109</v>
      </c>
      <c r="U171" s="64">
        <f t="shared" si="25"/>
        <v>1389</v>
      </c>
      <c r="V171" s="64">
        <f t="shared" si="25"/>
        <v>103</v>
      </c>
      <c r="W171" s="64">
        <f t="shared" si="25"/>
        <v>36</v>
      </c>
      <c r="X171" s="64">
        <f t="shared" si="25"/>
        <v>135</v>
      </c>
      <c r="Y171" s="64">
        <f t="shared" si="25"/>
        <v>168</v>
      </c>
      <c r="Z171" s="64">
        <f t="shared" si="25"/>
        <v>149</v>
      </c>
      <c r="AA171" s="64">
        <f t="shared" si="25"/>
        <v>104</v>
      </c>
      <c r="AB171" s="64">
        <f t="shared" si="25"/>
        <v>106</v>
      </c>
      <c r="AC171" s="64">
        <f t="shared" si="25"/>
        <v>150</v>
      </c>
      <c r="AD171" s="64">
        <f t="shared" si="25"/>
        <v>85</v>
      </c>
      <c r="AE171" s="64">
        <f t="shared" si="25"/>
        <v>9</v>
      </c>
      <c r="AF171" s="64">
        <f t="shared" si="25"/>
        <v>36</v>
      </c>
      <c r="AG171" s="64">
        <f t="shared" si="25"/>
        <v>81</v>
      </c>
      <c r="AH171" s="64">
        <f t="shared" si="25"/>
        <v>89</v>
      </c>
      <c r="AI171" s="64">
        <f t="shared" si="25"/>
        <v>14</v>
      </c>
      <c r="AJ171" s="64">
        <f t="shared" si="25"/>
        <v>3994</v>
      </c>
      <c r="AK171" s="64">
        <f t="shared" si="25"/>
        <v>35970</v>
      </c>
      <c r="AL171" s="64">
        <f t="shared" si="25"/>
        <v>1442</v>
      </c>
      <c r="AM171" s="64">
        <f t="shared" si="25"/>
        <v>41406</v>
      </c>
    </row>
    <row r="172" spans="1:39" ht="15">
      <c r="A172" s="201"/>
      <c r="B172" s="8" t="s">
        <v>22</v>
      </c>
      <c r="C172" s="56">
        <f>C137+C150+C151+C154</f>
        <v>33</v>
      </c>
      <c r="D172" s="56">
        <f aca="true" t="shared" si="26" ref="D172:AM172">D137+D150+D151+D154</f>
        <v>211</v>
      </c>
      <c r="E172" s="56">
        <f t="shared" si="26"/>
        <v>383</v>
      </c>
      <c r="F172" s="56">
        <f t="shared" si="26"/>
        <v>211</v>
      </c>
      <c r="G172" s="56">
        <f t="shared" si="26"/>
        <v>1978</v>
      </c>
      <c r="H172" s="56">
        <f t="shared" si="26"/>
        <v>38</v>
      </c>
      <c r="I172" s="56">
        <f t="shared" si="26"/>
        <v>115</v>
      </c>
      <c r="J172" s="56">
        <f t="shared" si="26"/>
        <v>267</v>
      </c>
      <c r="K172" s="56">
        <f t="shared" si="26"/>
        <v>129</v>
      </c>
      <c r="L172" s="56">
        <f t="shared" si="26"/>
        <v>66</v>
      </c>
      <c r="M172" s="56">
        <f t="shared" si="26"/>
        <v>195</v>
      </c>
      <c r="N172" s="56">
        <f t="shared" si="26"/>
        <v>122</v>
      </c>
      <c r="O172" s="56">
        <f t="shared" si="26"/>
        <v>262</v>
      </c>
      <c r="P172" s="56">
        <f t="shared" si="26"/>
        <v>275</v>
      </c>
      <c r="Q172" s="56">
        <f t="shared" si="26"/>
        <v>1256</v>
      </c>
      <c r="R172" s="56">
        <f t="shared" si="26"/>
        <v>708</v>
      </c>
      <c r="S172" s="56">
        <f t="shared" si="26"/>
        <v>24</v>
      </c>
      <c r="T172" s="56">
        <f t="shared" si="26"/>
        <v>2625</v>
      </c>
      <c r="U172" s="56">
        <f t="shared" si="26"/>
        <v>7558</v>
      </c>
      <c r="V172" s="56">
        <f t="shared" si="26"/>
        <v>74</v>
      </c>
      <c r="W172" s="56">
        <f t="shared" si="26"/>
        <v>456</v>
      </c>
      <c r="X172" s="56">
        <f t="shared" si="26"/>
        <v>1014</v>
      </c>
      <c r="Y172" s="56">
        <f t="shared" si="26"/>
        <v>322</v>
      </c>
      <c r="Z172" s="56">
        <f t="shared" si="26"/>
        <v>157</v>
      </c>
      <c r="AA172" s="56">
        <f t="shared" si="26"/>
        <v>148</v>
      </c>
      <c r="AB172" s="56">
        <f t="shared" si="26"/>
        <v>66</v>
      </c>
      <c r="AC172" s="56">
        <f t="shared" si="26"/>
        <v>132</v>
      </c>
      <c r="AD172" s="56">
        <f t="shared" si="26"/>
        <v>151</v>
      </c>
      <c r="AE172" s="56">
        <f t="shared" si="26"/>
        <v>9</v>
      </c>
      <c r="AF172" s="56">
        <f t="shared" si="26"/>
        <v>180</v>
      </c>
      <c r="AG172" s="56">
        <f t="shared" si="26"/>
        <v>128</v>
      </c>
      <c r="AH172" s="56">
        <f t="shared" si="26"/>
        <v>94</v>
      </c>
      <c r="AI172" s="56">
        <f t="shared" si="26"/>
        <v>101</v>
      </c>
      <c r="AJ172" s="56">
        <f t="shared" si="26"/>
        <v>19488</v>
      </c>
      <c r="AK172" s="56">
        <f t="shared" si="26"/>
        <v>112630</v>
      </c>
      <c r="AL172" s="56">
        <f t="shared" si="26"/>
        <v>17800</v>
      </c>
      <c r="AM172" s="62">
        <f t="shared" si="26"/>
        <v>149918</v>
      </c>
    </row>
    <row r="173" spans="1:39" ht="15">
      <c r="A173" s="201"/>
      <c r="B173" s="8" t="s">
        <v>85</v>
      </c>
      <c r="C173" s="56">
        <f>C134+C135+C138+C146+C149+C161</f>
        <v>2</v>
      </c>
      <c r="D173" s="56">
        <f aca="true" t="shared" si="27" ref="D173:AM173">D134+D135+D138+D146+D149+D161</f>
        <v>29</v>
      </c>
      <c r="E173" s="56">
        <f t="shared" si="27"/>
        <v>55</v>
      </c>
      <c r="F173" s="56">
        <f t="shared" si="27"/>
        <v>23</v>
      </c>
      <c r="G173" s="56">
        <f t="shared" si="27"/>
        <v>116</v>
      </c>
      <c r="H173" s="56">
        <f t="shared" si="27"/>
        <v>16</v>
      </c>
      <c r="I173" s="56">
        <f t="shared" si="27"/>
        <v>17</v>
      </c>
      <c r="J173" s="56">
        <f t="shared" si="27"/>
        <v>83</v>
      </c>
      <c r="K173" s="56">
        <f t="shared" si="27"/>
        <v>8</v>
      </c>
      <c r="L173" s="56">
        <f t="shared" si="27"/>
        <v>10</v>
      </c>
      <c r="M173" s="56">
        <f t="shared" si="27"/>
        <v>39</v>
      </c>
      <c r="N173" s="56">
        <f t="shared" si="27"/>
        <v>36</v>
      </c>
      <c r="O173" s="56">
        <f t="shared" si="27"/>
        <v>31</v>
      </c>
      <c r="P173" s="56">
        <f t="shared" si="27"/>
        <v>97</v>
      </c>
      <c r="Q173" s="56">
        <f t="shared" si="27"/>
        <v>15</v>
      </c>
      <c r="R173" s="56">
        <f t="shared" si="27"/>
        <v>16</v>
      </c>
      <c r="S173" s="56">
        <f t="shared" si="27"/>
        <v>20</v>
      </c>
      <c r="T173" s="56">
        <f t="shared" si="27"/>
        <v>99</v>
      </c>
      <c r="U173" s="56">
        <f t="shared" si="27"/>
        <v>721</v>
      </c>
      <c r="V173" s="56">
        <f t="shared" si="27"/>
        <v>24</v>
      </c>
      <c r="W173" s="56">
        <f t="shared" si="27"/>
        <v>25</v>
      </c>
      <c r="X173" s="56">
        <f t="shared" si="27"/>
        <v>132</v>
      </c>
      <c r="Y173" s="56">
        <f t="shared" si="27"/>
        <v>26</v>
      </c>
      <c r="Z173" s="56">
        <f t="shared" si="27"/>
        <v>16</v>
      </c>
      <c r="AA173" s="56">
        <f t="shared" si="27"/>
        <v>22</v>
      </c>
      <c r="AB173" s="56">
        <f t="shared" si="27"/>
        <v>23</v>
      </c>
      <c r="AC173" s="56">
        <f t="shared" si="27"/>
        <v>8</v>
      </c>
      <c r="AD173" s="56">
        <f t="shared" si="27"/>
        <v>43</v>
      </c>
      <c r="AE173" s="56">
        <f t="shared" si="27"/>
        <v>32</v>
      </c>
      <c r="AF173" s="56">
        <f t="shared" si="27"/>
        <v>64</v>
      </c>
      <c r="AG173" s="56">
        <f t="shared" si="27"/>
        <v>13</v>
      </c>
      <c r="AH173" s="56">
        <f t="shared" si="27"/>
        <v>10</v>
      </c>
      <c r="AI173" s="56">
        <f t="shared" si="27"/>
        <v>11</v>
      </c>
      <c r="AJ173" s="56">
        <f t="shared" si="27"/>
        <v>1882</v>
      </c>
      <c r="AK173" s="56">
        <f t="shared" si="27"/>
        <v>9035</v>
      </c>
      <c r="AL173" s="56">
        <f t="shared" si="27"/>
        <v>681</v>
      </c>
      <c r="AM173" s="62">
        <f t="shared" si="27"/>
        <v>11598</v>
      </c>
    </row>
    <row r="174" spans="1:39" ht="15">
      <c r="A174" s="201"/>
      <c r="B174" s="8" t="s">
        <v>86</v>
      </c>
      <c r="C174" s="56">
        <f>C141+C162+C165</f>
        <v>0</v>
      </c>
      <c r="D174" s="56">
        <f aca="true" t="shared" si="28" ref="D174:AM174">D141+D162+D165</f>
        <v>8</v>
      </c>
      <c r="E174" s="56">
        <f t="shared" si="28"/>
        <v>8</v>
      </c>
      <c r="F174" s="56">
        <f t="shared" si="28"/>
        <v>10</v>
      </c>
      <c r="G174" s="56">
        <f t="shared" si="28"/>
        <v>10</v>
      </c>
      <c r="H174" s="56">
        <f t="shared" si="28"/>
        <v>2</v>
      </c>
      <c r="I174" s="56">
        <f t="shared" si="28"/>
        <v>5</v>
      </c>
      <c r="J174" s="56">
        <f t="shared" si="28"/>
        <v>4</v>
      </c>
      <c r="K174" s="56">
        <f t="shared" si="28"/>
        <v>2</v>
      </c>
      <c r="L174" s="56">
        <f t="shared" si="28"/>
        <v>7</v>
      </c>
      <c r="M174" s="56">
        <f t="shared" si="28"/>
        <v>4</v>
      </c>
      <c r="N174" s="56">
        <f t="shared" si="28"/>
        <v>1</v>
      </c>
      <c r="O174" s="56">
        <f t="shared" si="28"/>
        <v>6</v>
      </c>
      <c r="P174" s="56">
        <f t="shared" si="28"/>
        <v>3</v>
      </c>
      <c r="Q174" s="56">
        <f t="shared" si="28"/>
        <v>2</v>
      </c>
      <c r="R174" s="56">
        <f t="shared" si="28"/>
        <v>5</v>
      </c>
      <c r="S174" s="56">
        <f t="shared" si="28"/>
        <v>2</v>
      </c>
      <c r="T174" s="56">
        <f t="shared" si="28"/>
        <v>8</v>
      </c>
      <c r="U174" s="56">
        <f t="shared" si="28"/>
        <v>156</v>
      </c>
      <c r="V174" s="56">
        <f t="shared" si="28"/>
        <v>6</v>
      </c>
      <c r="W174" s="56">
        <f t="shared" si="28"/>
        <v>5</v>
      </c>
      <c r="X174" s="56">
        <f t="shared" si="28"/>
        <v>16</v>
      </c>
      <c r="Y174" s="56">
        <f t="shared" si="28"/>
        <v>10</v>
      </c>
      <c r="Z174" s="56">
        <f t="shared" si="28"/>
        <v>1</v>
      </c>
      <c r="AA174" s="56">
        <f t="shared" si="28"/>
        <v>9</v>
      </c>
      <c r="AB174" s="56">
        <f t="shared" si="28"/>
        <v>0</v>
      </c>
      <c r="AC174" s="56">
        <f t="shared" si="28"/>
        <v>4</v>
      </c>
      <c r="AD174" s="56">
        <f t="shared" si="28"/>
        <v>1</v>
      </c>
      <c r="AE174" s="56">
        <f t="shared" si="28"/>
        <v>1</v>
      </c>
      <c r="AF174" s="56">
        <f t="shared" si="28"/>
        <v>3</v>
      </c>
      <c r="AG174" s="56">
        <f t="shared" si="28"/>
        <v>3</v>
      </c>
      <c r="AH174" s="56">
        <f t="shared" si="28"/>
        <v>1</v>
      </c>
      <c r="AI174" s="56">
        <f t="shared" si="28"/>
        <v>6</v>
      </c>
      <c r="AJ174" s="56">
        <f t="shared" si="28"/>
        <v>309</v>
      </c>
      <c r="AK174" s="56">
        <f t="shared" si="28"/>
        <v>5427</v>
      </c>
      <c r="AL174" s="56">
        <f t="shared" si="28"/>
        <v>83</v>
      </c>
      <c r="AM174" s="62">
        <f t="shared" si="28"/>
        <v>5819</v>
      </c>
    </row>
    <row r="175" spans="1:39" s="54" customFormat="1" ht="15">
      <c r="A175" s="201"/>
      <c r="B175" s="63" t="s">
        <v>24</v>
      </c>
      <c r="C175" s="64">
        <f>C172+C173+C174</f>
        <v>35</v>
      </c>
      <c r="D175" s="64">
        <f aca="true" t="shared" si="29" ref="D175:AM175">D172+D173+D174</f>
        <v>248</v>
      </c>
      <c r="E175" s="64">
        <f t="shared" si="29"/>
        <v>446</v>
      </c>
      <c r="F175" s="64">
        <f t="shared" si="29"/>
        <v>244</v>
      </c>
      <c r="G175" s="64">
        <f t="shared" si="29"/>
        <v>2104</v>
      </c>
      <c r="H175" s="64">
        <f t="shared" si="29"/>
        <v>56</v>
      </c>
      <c r="I175" s="64">
        <f t="shared" si="29"/>
        <v>137</v>
      </c>
      <c r="J175" s="64">
        <f t="shared" si="29"/>
        <v>354</v>
      </c>
      <c r="K175" s="64">
        <f t="shared" si="29"/>
        <v>139</v>
      </c>
      <c r="L175" s="64">
        <f t="shared" si="29"/>
        <v>83</v>
      </c>
      <c r="M175" s="64">
        <f t="shared" si="29"/>
        <v>238</v>
      </c>
      <c r="N175" s="64">
        <f t="shared" si="29"/>
        <v>159</v>
      </c>
      <c r="O175" s="64">
        <f t="shared" si="29"/>
        <v>299</v>
      </c>
      <c r="P175" s="64">
        <f t="shared" si="29"/>
        <v>375</v>
      </c>
      <c r="Q175" s="64">
        <f t="shared" si="29"/>
        <v>1273</v>
      </c>
      <c r="R175" s="64">
        <f t="shared" si="29"/>
        <v>729</v>
      </c>
      <c r="S175" s="64">
        <f t="shared" si="29"/>
        <v>46</v>
      </c>
      <c r="T175" s="64">
        <f t="shared" si="29"/>
        <v>2732</v>
      </c>
      <c r="U175" s="64">
        <f t="shared" si="29"/>
        <v>8435</v>
      </c>
      <c r="V175" s="64">
        <f t="shared" si="29"/>
        <v>104</v>
      </c>
      <c r="W175" s="64">
        <f t="shared" si="29"/>
        <v>486</v>
      </c>
      <c r="X175" s="64">
        <f t="shared" si="29"/>
        <v>1162</v>
      </c>
      <c r="Y175" s="64">
        <f t="shared" si="29"/>
        <v>358</v>
      </c>
      <c r="Z175" s="64">
        <f t="shared" si="29"/>
        <v>174</v>
      </c>
      <c r="AA175" s="64">
        <f t="shared" si="29"/>
        <v>179</v>
      </c>
      <c r="AB175" s="64">
        <f t="shared" si="29"/>
        <v>89</v>
      </c>
      <c r="AC175" s="64">
        <f t="shared" si="29"/>
        <v>144</v>
      </c>
      <c r="AD175" s="64">
        <f t="shared" si="29"/>
        <v>195</v>
      </c>
      <c r="AE175" s="64">
        <f t="shared" si="29"/>
        <v>42</v>
      </c>
      <c r="AF175" s="64">
        <f t="shared" si="29"/>
        <v>247</v>
      </c>
      <c r="AG175" s="64">
        <f t="shared" si="29"/>
        <v>144</v>
      </c>
      <c r="AH175" s="64">
        <f t="shared" si="29"/>
        <v>105</v>
      </c>
      <c r="AI175" s="64">
        <f t="shared" si="29"/>
        <v>118</v>
      </c>
      <c r="AJ175" s="64">
        <f t="shared" si="29"/>
        <v>21679</v>
      </c>
      <c r="AK175" s="64">
        <f t="shared" si="29"/>
        <v>127092</v>
      </c>
      <c r="AL175" s="64">
        <f t="shared" si="29"/>
        <v>18564</v>
      </c>
      <c r="AM175" s="64">
        <f t="shared" si="29"/>
        <v>167335</v>
      </c>
    </row>
    <row r="176" spans="1:39" s="61" customFormat="1" ht="15.75">
      <c r="A176" s="201"/>
      <c r="B176" s="50" t="s">
        <v>44</v>
      </c>
      <c r="C176" s="60">
        <f>C166+C171+C175</f>
        <v>72</v>
      </c>
      <c r="D176" s="60">
        <f aca="true" t="shared" si="30" ref="D176:AM176">D166+D171+D175</f>
        <v>275</v>
      </c>
      <c r="E176" s="60">
        <f t="shared" si="30"/>
        <v>546</v>
      </c>
      <c r="F176" s="60">
        <f t="shared" si="30"/>
        <v>317</v>
      </c>
      <c r="G176" s="60">
        <f t="shared" si="30"/>
        <v>2205</v>
      </c>
      <c r="H176" s="60">
        <f t="shared" si="30"/>
        <v>57</v>
      </c>
      <c r="I176" s="60">
        <f t="shared" si="30"/>
        <v>227</v>
      </c>
      <c r="J176" s="60">
        <f t="shared" si="30"/>
        <v>502</v>
      </c>
      <c r="K176" s="60">
        <f t="shared" si="30"/>
        <v>157</v>
      </c>
      <c r="L176" s="60">
        <f t="shared" si="30"/>
        <v>165</v>
      </c>
      <c r="M176" s="60">
        <f t="shared" si="30"/>
        <v>454</v>
      </c>
      <c r="N176" s="60">
        <f t="shared" si="30"/>
        <v>194</v>
      </c>
      <c r="O176" s="60">
        <f t="shared" si="30"/>
        <v>471</v>
      </c>
      <c r="P176" s="60">
        <f t="shared" si="30"/>
        <v>455</v>
      </c>
      <c r="Q176" s="60">
        <f t="shared" si="30"/>
        <v>1382</v>
      </c>
      <c r="R176" s="60">
        <f t="shared" si="30"/>
        <v>829</v>
      </c>
      <c r="S176" s="60">
        <f t="shared" si="30"/>
        <v>46</v>
      </c>
      <c r="T176" s="60">
        <f t="shared" si="30"/>
        <v>2873</v>
      </c>
      <c r="U176" s="60">
        <f t="shared" si="30"/>
        <v>10603</v>
      </c>
      <c r="V176" s="60">
        <f t="shared" si="30"/>
        <v>211</v>
      </c>
      <c r="W176" s="60">
        <f t="shared" si="30"/>
        <v>543</v>
      </c>
      <c r="X176" s="60">
        <f t="shared" si="30"/>
        <v>1327</v>
      </c>
      <c r="Y176" s="60">
        <f t="shared" si="30"/>
        <v>529</v>
      </c>
      <c r="Z176" s="60">
        <f t="shared" si="30"/>
        <v>328</v>
      </c>
      <c r="AA176" s="60">
        <f t="shared" si="30"/>
        <v>286</v>
      </c>
      <c r="AB176" s="60">
        <f t="shared" si="30"/>
        <v>196</v>
      </c>
      <c r="AC176" s="60">
        <f t="shared" si="30"/>
        <v>300</v>
      </c>
      <c r="AD176" s="60">
        <f t="shared" si="30"/>
        <v>281</v>
      </c>
      <c r="AE176" s="60">
        <f t="shared" si="30"/>
        <v>51</v>
      </c>
      <c r="AF176" s="60">
        <f t="shared" si="30"/>
        <v>296</v>
      </c>
      <c r="AG176" s="60">
        <f t="shared" si="30"/>
        <v>225</v>
      </c>
      <c r="AH176" s="60">
        <f t="shared" si="30"/>
        <v>195</v>
      </c>
      <c r="AI176" s="60">
        <f t="shared" si="30"/>
        <v>132</v>
      </c>
      <c r="AJ176" s="60">
        <f t="shared" si="30"/>
        <v>26730</v>
      </c>
      <c r="AK176" s="60">
        <f t="shared" si="30"/>
        <v>177333</v>
      </c>
      <c r="AL176" s="60">
        <f t="shared" si="30"/>
        <v>20245</v>
      </c>
      <c r="AM176" s="60">
        <f t="shared" si="30"/>
        <v>224308</v>
      </c>
    </row>
    <row r="177" spans="3:39" ht="15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ht="12.75">
      <c r="B178" s="18" t="s">
        <v>71</v>
      </c>
    </row>
    <row r="179" ht="12.75">
      <c r="B179" s="19" t="s">
        <v>64</v>
      </c>
    </row>
    <row r="181" spans="2:36" s="66" customFormat="1" ht="12.75">
      <c r="B181" s="65" t="s">
        <v>87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67"/>
    </row>
    <row r="182" spans="2:36" s="66" customFormat="1" ht="12.75">
      <c r="B182" s="65" t="s">
        <v>88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67"/>
    </row>
    <row r="183" spans="2:36" s="66" customFormat="1" ht="12.75">
      <c r="B183" s="65" t="s">
        <v>89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67"/>
    </row>
    <row r="184" spans="2:36" s="66" customFormat="1" ht="12.75">
      <c r="B184" s="65" t="s">
        <v>90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67"/>
    </row>
    <row r="185" spans="2:36" s="66" customFormat="1" ht="12.75">
      <c r="B185" s="65" t="s">
        <v>91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67"/>
    </row>
    <row r="186" spans="2:36" s="66" customFormat="1" ht="12.75">
      <c r="B186" s="65" t="s">
        <v>92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67"/>
    </row>
    <row r="187" spans="2:36" s="66" customFormat="1" ht="12.75">
      <c r="B187" s="65" t="s">
        <v>93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67"/>
    </row>
    <row r="188" spans="2:36" s="66" customFormat="1" ht="12.75">
      <c r="B188" s="65" t="s">
        <v>94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67"/>
    </row>
  </sheetData>
  <sheetProtection/>
  <mergeCells count="21">
    <mergeCell ref="A71:A114"/>
    <mergeCell ref="C68:AM68"/>
    <mergeCell ref="B69:B70"/>
    <mergeCell ref="C69:AJ69"/>
    <mergeCell ref="AK69:AK70"/>
    <mergeCell ref="AL69:AL70"/>
    <mergeCell ref="AM69:AM70"/>
    <mergeCell ref="A133:A176"/>
    <mergeCell ref="C131:AJ131"/>
    <mergeCell ref="C130:AM130"/>
    <mergeCell ref="B131:B132"/>
    <mergeCell ref="AK131:AK132"/>
    <mergeCell ref="AL131:AL132"/>
    <mergeCell ref="AM131:AM132"/>
    <mergeCell ref="A12:A52"/>
    <mergeCell ref="C9:AM9"/>
    <mergeCell ref="B10:B11"/>
    <mergeCell ref="C10:AJ10"/>
    <mergeCell ref="AK10:AK11"/>
    <mergeCell ref="AL10:AL11"/>
    <mergeCell ref="AM10:AM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45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53"/>
  <sheetViews>
    <sheetView showGridLines="0" zoomScalePageLayoutView="0" workbookViewId="0" topLeftCell="A1">
      <selection activeCell="F2" sqref="F2"/>
    </sheetView>
  </sheetViews>
  <sheetFormatPr defaultColWidth="11.00390625" defaultRowHeight="12"/>
  <cols>
    <col min="1" max="1" width="23.125" style="6" customWidth="1"/>
    <col min="2" max="10" width="11.375" style="6" customWidth="1"/>
    <col min="11" max="16384" width="11.375" style="6" customWidth="1"/>
  </cols>
  <sheetData>
    <row r="2" spans="1:3" ht="24.75" customHeight="1">
      <c r="A2" s="177" t="s">
        <v>69</v>
      </c>
      <c r="B2" s="46"/>
      <c r="C2" s="26"/>
    </row>
    <row r="4" ht="15">
      <c r="A4" s="151" t="s">
        <v>239</v>
      </c>
    </row>
    <row r="6" spans="1:9" ht="15.75">
      <c r="A6" s="191" t="s">
        <v>66</v>
      </c>
      <c r="B6" s="191"/>
      <c r="C6" s="191"/>
      <c r="D6" s="191"/>
      <c r="E6" s="191"/>
      <c r="F6" s="191"/>
      <c r="G6" s="191"/>
      <c r="H6" s="191"/>
      <c r="I6" s="191"/>
    </row>
    <row r="7" ht="19.5" customHeight="1">
      <c r="A7" s="5"/>
    </row>
    <row r="8" spans="1:17" ht="19.5" customHeight="1">
      <c r="A8" s="209"/>
      <c r="B8" s="206">
        <v>2004</v>
      </c>
      <c r="C8" s="207"/>
      <c r="D8" s="207"/>
      <c r="E8" s="208"/>
      <c r="F8" s="206">
        <v>2009</v>
      </c>
      <c r="G8" s="207"/>
      <c r="H8" s="207"/>
      <c r="I8" s="208"/>
      <c r="J8" s="206">
        <v>2014</v>
      </c>
      <c r="K8" s="207"/>
      <c r="L8" s="207"/>
      <c r="M8" s="208"/>
      <c r="N8" s="206">
        <v>2019</v>
      </c>
      <c r="O8" s="207"/>
      <c r="P8" s="207"/>
      <c r="Q8" s="208"/>
    </row>
    <row r="9" spans="1:17" ht="47.25">
      <c r="A9" s="210"/>
      <c r="B9" s="23" t="s">
        <v>45</v>
      </c>
      <c r="C9" s="3" t="s">
        <v>46</v>
      </c>
      <c r="D9" s="3" t="s">
        <v>47</v>
      </c>
      <c r="E9" s="22" t="s">
        <v>63</v>
      </c>
      <c r="F9" s="23" t="s">
        <v>45</v>
      </c>
      <c r="G9" s="3" t="s">
        <v>46</v>
      </c>
      <c r="H9" s="3" t="s">
        <v>47</v>
      </c>
      <c r="I9" s="22" t="s">
        <v>63</v>
      </c>
      <c r="J9" s="23" t="s">
        <v>45</v>
      </c>
      <c r="K9" s="3" t="s">
        <v>46</v>
      </c>
      <c r="L9" s="3" t="s">
        <v>47</v>
      </c>
      <c r="M9" s="22" t="s">
        <v>63</v>
      </c>
      <c r="N9" s="23" t="s">
        <v>45</v>
      </c>
      <c r="O9" s="3" t="s">
        <v>46</v>
      </c>
      <c r="P9" s="3" t="s">
        <v>47</v>
      </c>
      <c r="Q9" s="22" t="s">
        <v>63</v>
      </c>
    </row>
    <row r="10" spans="1:17" ht="15">
      <c r="A10" s="99" t="s">
        <v>48</v>
      </c>
      <c r="B10" s="24">
        <v>12</v>
      </c>
      <c r="C10" s="12">
        <v>13</v>
      </c>
      <c r="D10" s="12">
        <v>25</v>
      </c>
      <c r="E10" s="30">
        <v>3.3200531208499333</v>
      </c>
      <c r="F10" s="33">
        <v>59</v>
      </c>
      <c r="G10" s="6">
        <v>47</v>
      </c>
      <c r="H10" s="6">
        <f aca="true" t="shared" si="0" ref="H10:H50">F10+G10</f>
        <v>106</v>
      </c>
      <c r="I10" s="21">
        <v>13.006134969325153</v>
      </c>
      <c r="J10" s="33">
        <v>17</v>
      </c>
      <c r="K10" s="6">
        <v>20</v>
      </c>
      <c r="L10" s="6">
        <v>37</v>
      </c>
      <c r="M10" s="21">
        <v>4.798962386511025</v>
      </c>
      <c r="N10" s="33">
        <v>63</v>
      </c>
      <c r="O10" s="6">
        <v>59</v>
      </c>
      <c r="P10" s="6">
        <v>122</v>
      </c>
      <c r="Q10" s="21">
        <v>15.17412935323383</v>
      </c>
    </row>
    <row r="11" spans="1:17" ht="15">
      <c r="A11" s="99" t="s">
        <v>2</v>
      </c>
      <c r="B11" s="24">
        <v>182</v>
      </c>
      <c r="C11" s="12">
        <v>205</v>
      </c>
      <c r="D11" s="12">
        <v>387</v>
      </c>
      <c r="E11" s="30">
        <v>22.101656196459167</v>
      </c>
      <c r="F11" s="33">
        <v>230</v>
      </c>
      <c r="G11" s="6">
        <v>229</v>
      </c>
      <c r="H11" s="6">
        <f t="shared" si="0"/>
        <v>459</v>
      </c>
      <c r="I11" s="21">
        <v>20.825771324863883</v>
      </c>
      <c r="J11" s="33">
        <v>219</v>
      </c>
      <c r="K11" s="6">
        <v>235</v>
      </c>
      <c r="L11" s="6">
        <v>454</v>
      </c>
      <c r="M11" s="21">
        <v>16.45523740485683</v>
      </c>
      <c r="N11" s="33">
        <v>246</v>
      </c>
      <c r="O11" s="6">
        <v>266</v>
      </c>
      <c r="P11" s="6">
        <v>512</v>
      </c>
      <c r="Q11" s="21">
        <v>16.4577306332369</v>
      </c>
    </row>
    <row r="12" spans="1:17" ht="15">
      <c r="A12" s="99" t="s">
        <v>49</v>
      </c>
      <c r="B12" s="24">
        <v>259</v>
      </c>
      <c r="C12" s="12">
        <v>291</v>
      </c>
      <c r="D12" s="12">
        <v>550</v>
      </c>
      <c r="E12" s="30">
        <v>13.550135501355012</v>
      </c>
      <c r="F12" s="33">
        <v>389</v>
      </c>
      <c r="G12" s="6">
        <v>339</v>
      </c>
      <c r="H12" s="6">
        <f t="shared" si="0"/>
        <v>728</v>
      </c>
      <c r="I12" s="21">
        <v>15.853658536585366</v>
      </c>
      <c r="J12" s="33">
        <v>377</v>
      </c>
      <c r="K12" s="6">
        <v>285</v>
      </c>
      <c r="L12" s="6">
        <v>662</v>
      </c>
      <c r="M12" s="21">
        <v>13.11930241775664</v>
      </c>
      <c r="N12" s="33">
        <v>290</v>
      </c>
      <c r="O12" s="6">
        <v>300</v>
      </c>
      <c r="P12" s="6">
        <v>590</v>
      </c>
      <c r="Q12" s="21">
        <v>11.352703482778526</v>
      </c>
    </row>
    <row r="13" spans="1:17" ht="15">
      <c r="A13" s="99" t="s">
        <v>50</v>
      </c>
      <c r="B13" s="24">
        <v>16</v>
      </c>
      <c r="C13" s="12">
        <v>35</v>
      </c>
      <c r="D13" s="12">
        <v>51</v>
      </c>
      <c r="E13" s="30">
        <v>1.7751479289940828</v>
      </c>
      <c r="F13" s="33">
        <v>72</v>
      </c>
      <c r="G13" s="6">
        <v>79</v>
      </c>
      <c r="H13" s="6">
        <f t="shared" si="0"/>
        <v>151</v>
      </c>
      <c r="I13" s="21">
        <v>4.955694125369216</v>
      </c>
      <c r="J13" s="33">
        <v>89</v>
      </c>
      <c r="K13" s="6">
        <v>96</v>
      </c>
      <c r="L13" s="6">
        <v>185</v>
      </c>
      <c r="M13" s="21">
        <v>5.510872803098004</v>
      </c>
      <c r="N13" s="33">
        <v>102</v>
      </c>
      <c r="O13" s="6">
        <v>118</v>
      </c>
      <c r="P13" s="6">
        <v>220</v>
      </c>
      <c r="Q13" s="21">
        <v>6.4610866372980915</v>
      </c>
    </row>
    <row r="14" spans="1:17" ht="15">
      <c r="A14" s="99" t="s">
        <v>51</v>
      </c>
      <c r="B14" s="28">
        <v>2518</v>
      </c>
      <c r="C14" s="13">
        <v>2504</v>
      </c>
      <c r="D14" s="13">
        <v>5022</v>
      </c>
      <c r="E14" s="30">
        <v>31.962830957230143</v>
      </c>
      <c r="F14" s="32">
        <v>2649</v>
      </c>
      <c r="G14" s="14">
        <v>2777</v>
      </c>
      <c r="H14" s="14">
        <f t="shared" si="0"/>
        <v>5426</v>
      </c>
      <c r="I14" s="21">
        <v>24.850011449507672</v>
      </c>
      <c r="J14" s="32">
        <v>3819</v>
      </c>
      <c r="K14" s="14">
        <v>4145</v>
      </c>
      <c r="L14" s="14">
        <v>7964</v>
      </c>
      <c r="M14" s="21">
        <v>27.573313021500535</v>
      </c>
      <c r="N14" s="32">
        <v>3417</v>
      </c>
      <c r="O14" s="14">
        <v>3803</v>
      </c>
      <c r="P14" s="14">
        <v>7220</v>
      </c>
      <c r="Q14" s="21">
        <v>21.88541982418915</v>
      </c>
    </row>
    <row r="15" spans="1:17" ht="15">
      <c r="A15" s="99" t="s">
        <v>52</v>
      </c>
      <c r="B15" s="24">
        <v>68</v>
      </c>
      <c r="C15" s="12">
        <v>73</v>
      </c>
      <c r="D15" s="12">
        <v>141</v>
      </c>
      <c r="E15" s="30">
        <v>36.81462140992167</v>
      </c>
      <c r="F15" s="33">
        <v>59</v>
      </c>
      <c r="G15" s="6">
        <v>61</v>
      </c>
      <c r="H15" s="6">
        <f t="shared" si="0"/>
        <v>120</v>
      </c>
      <c r="I15" s="21">
        <v>21.58273381294964</v>
      </c>
      <c r="J15" s="33">
        <v>70</v>
      </c>
      <c r="K15" s="6">
        <v>64</v>
      </c>
      <c r="L15" s="6">
        <v>134</v>
      </c>
      <c r="M15" s="21">
        <v>23.674911660777383</v>
      </c>
      <c r="N15" s="33">
        <v>103</v>
      </c>
      <c r="O15" s="6">
        <v>75</v>
      </c>
      <c r="P15" s="6">
        <v>178</v>
      </c>
      <c r="Q15" s="21">
        <v>26.726726726726728</v>
      </c>
    </row>
    <row r="16" spans="1:17" ht="15">
      <c r="A16" s="99" t="s">
        <v>53</v>
      </c>
      <c r="B16" s="24">
        <v>26</v>
      </c>
      <c r="C16" s="12">
        <v>53</v>
      </c>
      <c r="D16" s="12">
        <v>79</v>
      </c>
      <c r="E16" s="30">
        <v>3.671003717472119</v>
      </c>
      <c r="F16" s="33">
        <v>51</v>
      </c>
      <c r="G16" s="6">
        <v>58</v>
      </c>
      <c r="H16" s="6">
        <f t="shared" si="0"/>
        <v>109</v>
      </c>
      <c r="I16" s="21">
        <v>4.905490549054906</v>
      </c>
      <c r="J16" s="33">
        <v>76</v>
      </c>
      <c r="K16" s="6">
        <v>85</v>
      </c>
      <c r="L16" s="6">
        <v>161</v>
      </c>
      <c r="M16" s="21">
        <v>7.009142359599478</v>
      </c>
      <c r="N16" s="33">
        <v>85</v>
      </c>
      <c r="O16" s="6">
        <v>89</v>
      </c>
      <c r="P16" s="6">
        <v>174</v>
      </c>
      <c r="Q16" s="21">
        <v>7.723035952063914</v>
      </c>
    </row>
    <row r="17" spans="1:17" ht="15">
      <c r="A17" s="99" t="s">
        <v>54</v>
      </c>
      <c r="B17" s="24">
        <v>55</v>
      </c>
      <c r="C17" s="12">
        <v>66</v>
      </c>
      <c r="D17" s="12">
        <v>121</v>
      </c>
      <c r="E17" s="30">
        <v>3.1592689295039165</v>
      </c>
      <c r="F17" s="33">
        <v>107</v>
      </c>
      <c r="G17" s="6">
        <v>163</v>
      </c>
      <c r="H17" s="6">
        <f t="shared" si="0"/>
        <v>270</v>
      </c>
      <c r="I17" s="21">
        <v>7.5250836120401345</v>
      </c>
      <c r="J17" s="33">
        <v>91</v>
      </c>
      <c r="K17" s="6">
        <v>130</v>
      </c>
      <c r="L17" s="6">
        <v>221</v>
      </c>
      <c r="M17" s="21">
        <v>5.682694780149138</v>
      </c>
      <c r="N17" s="33">
        <v>101</v>
      </c>
      <c r="O17" s="6">
        <v>146</v>
      </c>
      <c r="P17" s="6">
        <v>247</v>
      </c>
      <c r="Q17" s="21">
        <v>6.743106743106743</v>
      </c>
    </row>
    <row r="18" spans="1:17" ht="15">
      <c r="A18" s="99" t="s">
        <v>0</v>
      </c>
      <c r="B18" s="24">
        <v>29</v>
      </c>
      <c r="C18" s="12">
        <v>28</v>
      </c>
      <c r="D18" s="12">
        <v>57</v>
      </c>
      <c r="E18" s="30">
        <v>3.7698412698412698</v>
      </c>
      <c r="F18" s="33">
        <v>57</v>
      </c>
      <c r="G18" s="6">
        <v>62</v>
      </c>
      <c r="H18" s="6">
        <f t="shared" si="0"/>
        <v>119</v>
      </c>
      <c r="I18" s="21">
        <v>6.726964386659128</v>
      </c>
      <c r="J18" s="33">
        <v>71</v>
      </c>
      <c r="K18" s="6">
        <v>69</v>
      </c>
      <c r="L18" s="6">
        <v>140</v>
      </c>
      <c r="M18" s="21">
        <v>7.909604519774012</v>
      </c>
      <c r="N18" s="33">
        <v>48</v>
      </c>
      <c r="O18" s="6">
        <v>52</v>
      </c>
      <c r="P18" s="6">
        <v>100</v>
      </c>
      <c r="Q18" s="21">
        <v>5.347593582887701</v>
      </c>
    </row>
    <row r="19" spans="1:17" ht="15">
      <c r="A19" s="99" t="s">
        <v>55</v>
      </c>
      <c r="B19" s="24">
        <v>54</v>
      </c>
      <c r="C19" s="12">
        <v>72</v>
      </c>
      <c r="D19" s="12">
        <v>126</v>
      </c>
      <c r="E19" s="30">
        <v>7.989854153455929</v>
      </c>
      <c r="F19" s="33">
        <v>88</v>
      </c>
      <c r="G19" s="6">
        <v>103</v>
      </c>
      <c r="H19" s="6">
        <f t="shared" si="0"/>
        <v>191</v>
      </c>
      <c r="I19" s="21">
        <v>10.883190883190883</v>
      </c>
      <c r="J19" s="33">
        <v>97</v>
      </c>
      <c r="K19" s="6">
        <v>92</v>
      </c>
      <c r="L19" s="6">
        <v>189</v>
      </c>
      <c r="M19" s="21">
        <v>10.063897763578275</v>
      </c>
      <c r="N19" s="33">
        <v>66</v>
      </c>
      <c r="O19" s="6">
        <v>87</v>
      </c>
      <c r="P19" s="6">
        <v>153</v>
      </c>
      <c r="Q19" s="21">
        <v>9.2057761732852</v>
      </c>
    </row>
    <row r="20" spans="1:17" ht="15">
      <c r="A20" s="99" t="s">
        <v>56</v>
      </c>
      <c r="B20" s="24">
        <v>184</v>
      </c>
      <c r="C20" s="12">
        <v>175</v>
      </c>
      <c r="D20" s="12">
        <v>359</v>
      </c>
      <c r="E20" s="30">
        <v>9.472295514511874</v>
      </c>
      <c r="F20" s="33">
        <v>304</v>
      </c>
      <c r="G20" s="6">
        <v>251</v>
      </c>
      <c r="H20" s="6">
        <f t="shared" si="0"/>
        <v>555</v>
      </c>
      <c r="I20" s="21">
        <v>11.748518204911091</v>
      </c>
      <c r="J20" s="33">
        <v>596</v>
      </c>
      <c r="K20" s="6">
        <v>594</v>
      </c>
      <c r="L20" s="6">
        <v>1190</v>
      </c>
      <c r="M20" s="21">
        <v>18.093355633267446</v>
      </c>
      <c r="N20" s="33">
        <v>718</v>
      </c>
      <c r="O20" s="6">
        <v>712</v>
      </c>
      <c r="P20" s="6">
        <v>1430</v>
      </c>
      <c r="Q20" s="21">
        <v>19.37144405310214</v>
      </c>
    </row>
    <row r="21" spans="1:17" ht="15">
      <c r="A21" s="99" t="s">
        <v>17</v>
      </c>
      <c r="B21" s="24">
        <v>38</v>
      </c>
      <c r="C21" s="12">
        <v>43</v>
      </c>
      <c r="D21" s="12">
        <v>81</v>
      </c>
      <c r="E21" s="30">
        <v>6.338028169014084</v>
      </c>
      <c r="F21" s="33">
        <v>20</v>
      </c>
      <c r="G21" s="6">
        <v>38</v>
      </c>
      <c r="H21" s="6">
        <f t="shared" si="0"/>
        <v>58</v>
      </c>
      <c r="I21" s="21">
        <v>4.711616571892771</v>
      </c>
      <c r="J21" s="33">
        <v>34</v>
      </c>
      <c r="K21" s="6">
        <v>45</v>
      </c>
      <c r="L21" s="6">
        <v>79</v>
      </c>
      <c r="M21" s="21">
        <v>6.003039513677812</v>
      </c>
      <c r="N21" s="33">
        <v>37</v>
      </c>
      <c r="O21" s="6">
        <v>34</v>
      </c>
      <c r="P21" s="6">
        <v>71</v>
      </c>
      <c r="Q21" s="21">
        <v>5.848434925864909</v>
      </c>
    </row>
    <row r="22" spans="1:17" ht="15">
      <c r="A22" s="99" t="s">
        <v>57</v>
      </c>
      <c r="B22" s="24">
        <v>220</v>
      </c>
      <c r="C22" s="12">
        <v>237</v>
      </c>
      <c r="D22" s="12">
        <v>457</v>
      </c>
      <c r="E22" s="30">
        <v>18.250798722044728</v>
      </c>
      <c r="F22" s="33">
        <v>237</v>
      </c>
      <c r="G22" s="6">
        <v>245</v>
      </c>
      <c r="H22" s="6">
        <f t="shared" si="0"/>
        <v>482</v>
      </c>
      <c r="I22" s="21">
        <v>14.435459718478585</v>
      </c>
      <c r="J22" s="33">
        <v>182</v>
      </c>
      <c r="K22" s="6">
        <v>186</v>
      </c>
      <c r="L22" s="6">
        <v>368</v>
      </c>
      <c r="M22" s="21">
        <v>9.404548939432662</v>
      </c>
      <c r="N22" s="33">
        <v>228</v>
      </c>
      <c r="O22" s="6">
        <v>252</v>
      </c>
      <c r="P22" s="6">
        <v>480</v>
      </c>
      <c r="Q22" s="21">
        <v>13.168724279835391</v>
      </c>
    </row>
    <row r="23" spans="1:17" ht="15">
      <c r="A23" s="99" t="s">
        <v>58</v>
      </c>
      <c r="B23" s="24">
        <v>190</v>
      </c>
      <c r="C23" s="12">
        <v>159</v>
      </c>
      <c r="D23" s="12">
        <v>349</v>
      </c>
      <c r="E23" s="30">
        <v>14.227476559315125</v>
      </c>
      <c r="F23" s="33">
        <v>174</v>
      </c>
      <c r="G23" s="6">
        <v>215</v>
      </c>
      <c r="H23" s="6">
        <f t="shared" si="0"/>
        <v>389</v>
      </c>
      <c r="I23" s="21">
        <v>12.851007598282127</v>
      </c>
      <c r="J23" s="33">
        <v>198</v>
      </c>
      <c r="K23" s="6">
        <v>266</v>
      </c>
      <c r="L23" s="6">
        <v>464</v>
      </c>
      <c r="M23" s="21">
        <v>14.215686274509803</v>
      </c>
      <c r="N23" s="33">
        <v>236</v>
      </c>
      <c r="O23" s="6">
        <v>258</v>
      </c>
      <c r="P23" s="6">
        <v>494</v>
      </c>
      <c r="Q23" s="21">
        <v>14.928981565427621</v>
      </c>
    </row>
    <row r="24" spans="1:17" ht="15">
      <c r="A24" s="99" t="s">
        <v>59</v>
      </c>
      <c r="B24" s="24">
        <v>370</v>
      </c>
      <c r="C24" s="12">
        <v>340</v>
      </c>
      <c r="D24" s="12">
        <v>710</v>
      </c>
      <c r="E24" s="30">
        <v>8.430301591071004</v>
      </c>
      <c r="F24" s="33">
        <v>321</v>
      </c>
      <c r="G24" s="6">
        <v>272</v>
      </c>
      <c r="H24" s="6">
        <f t="shared" si="0"/>
        <v>593</v>
      </c>
      <c r="I24" s="21">
        <v>7.654575964889634</v>
      </c>
      <c r="J24" s="33">
        <v>461</v>
      </c>
      <c r="K24" s="6">
        <v>406</v>
      </c>
      <c r="L24" s="6">
        <v>867</v>
      </c>
      <c r="M24" s="21">
        <v>10.259140930067447</v>
      </c>
      <c r="N24" s="33">
        <v>394</v>
      </c>
      <c r="O24" s="6">
        <v>334</v>
      </c>
      <c r="P24" s="6">
        <v>728</v>
      </c>
      <c r="Q24" s="21">
        <v>8.636848973780994</v>
      </c>
    </row>
    <row r="25" spans="1:17" ht="15">
      <c r="A25" s="99" t="s">
        <v>60</v>
      </c>
      <c r="B25" s="24">
        <v>228</v>
      </c>
      <c r="C25" s="12">
        <v>185</v>
      </c>
      <c r="D25" s="12">
        <v>413</v>
      </c>
      <c r="E25" s="30">
        <v>7.002373685995253</v>
      </c>
      <c r="F25" s="33">
        <v>151</v>
      </c>
      <c r="G25" s="6">
        <v>132</v>
      </c>
      <c r="H25" s="6">
        <f t="shared" si="0"/>
        <v>283</v>
      </c>
      <c r="I25" s="21">
        <v>5.932914046121594</v>
      </c>
      <c r="J25" s="33">
        <v>214</v>
      </c>
      <c r="K25" s="6">
        <v>178</v>
      </c>
      <c r="L25" s="6">
        <v>392</v>
      </c>
      <c r="M25" s="21">
        <v>7.668231611893583</v>
      </c>
      <c r="N25" s="33">
        <v>216</v>
      </c>
      <c r="O25" s="6">
        <v>196</v>
      </c>
      <c r="P25" s="6">
        <v>412</v>
      </c>
      <c r="Q25" s="21">
        <v>7.888186865785947</v>
      </c>
    </row>
    <row r="26" spans="1:17" ht="15">
      <c r="A26" s="99" t="s">
        <v>61</v>
      </c>
      <c r="B26" s="24">
        <v>42</v>
      </c>
      <c r="C26" s="12">
        <v>50</v>
      </c>
      <c r="D26" s="12">
        <v>92</v>
      </c>
      <c r="E26" s="30">
        <v>18.585858585858585</v>
      </c>
      <c r="F26" s="33">
        <v>49</v>
      </c>
      <c r="G26" s="6">
        <v>54</v>
      </c>
      <c r="H26" s="6">
        <f t="shared" si="0"/>
        <v>103</v>
      </c>
      <c r="I26" s="21">
        <v>15.67732115677321</v>
      </c>
      <c r="J26" s="33">
        <v>50</v>
      </c>
      <c r="K26" s="6">
        <v>59</v>
      </c>
      <c r="L26" s="6">
        <v>109</v>
      </c>
      <c r="M26" s="21">
        <v>16.5402124430956</v>
      </c>
      <c r="N26" s="33">
        <v>43</v>
      </c>
      <c r="O26" s="6">
        <v>43</v>
      </c>
      <c r="P26" s="6">
        <v>86</v>
      </c>
      <c r="Q26" s="21">
        <v>13.354037267080745</v>
      </c>
    </row>
    <row r="27" spans="1:17" ht="15">
      <c r="A27" s="99" t="s">
        <v>1</v>
      </c>
      <c r="B27" s="28">
        <v>2256</v>
      </c>
      <c r="C27" s="13">
        <v>2347</v>
      </c>
      <c r="D27" s="13">
        <v>4603</v>
      </c>
      <c r="E27" s="30">
        <v>22.365288372771</v>
      </c>
      <c r="F27" s="32">
        <v>1424</v>
      </c>
      <c r="G27" s="14">
        <v>1435</v>
      </c>
      <c r="H27" s="14">
        <f t="shared" si="0"/>
        <v>2859</v>
      </c>
      <c r="I27" s="21">
        <v>12.094420237742714</v>
      </c>
      <c r="J27" s="32">
        <v>1810</v>
      </c>
      <c r="K27" s="14">
        <v>1815</v>
      </c>
      <c r="L27" s="14">
        <v>3625</v>
      </c>
      <c r="M27" s="21">
        <v>14.524400993669365</v>
      </c>
      <c r="N27" s="32">
        <v>2017</v>
      </c>
      <c r="O27" s="14">
        <v>2025</v>
      </c>
      <c r="P27" s="14">
        <v>4042</v>
      </c>
      <c r="Q27" s="21">
        <v>15.738649637878671</v>
      </c>
    </row>
    <row r="28" spans="1:17" ht="15">
      <c r="A28" s="99" t="s">
        <v>62</v>
      </c>
      <c r="B28" s="28">
        <v>3853</v>
      </c>
      <c r="C28" s="13">
        <v>4440</v>
      </c>
      <c r="D28" s="13">
        <v>8293</v>
      </c>
      <c r="E28" s="30">
        <v>10.529723964549632</v>
      </c>
      <c r="F28" s="32">
        <v>3713</v>
      </c>
      <c r="G28" s="14">
        <v>4183</v>
      </c>
      <c r="H28" s="14">
        <f t="shared" si="0"/>
        <v>7896</v>
      </c>
      <c r="I28" s="21">
        <v>8.791796105154157</v>
      </c>
      <c r="J28" s="32">
        <v>3175</v>
      </c>
      <c r="K28" s="14">
        <v>3563</v>
      </c>
      <c r="L28" s="14">
        <v>6738</v>
      </c>
      <c r="M28" s="21">
        <v>7.253662895221281</v>
      </c>
      <c r="N28" s="32">
        <v>3820</v>
      </c>
      <c r="O28" s="14">
        <v>4299</v>
      </c>
      <c r="P28" s="14">
        <v>8119</v>
      </c>
      <c r="Q28" s="21">
        <v>9.145798835231433</v>
      </c>
    </row>
    <row r="29" spans="1:17" ht="15">
      <c r="A29" s="99" t="s">
        <v>3</v>
      </c>
      <c r="B29" s="24">
        <v>10</v>
      </c>
      <c r="C29" s="12">
        <v>12</v>
      </c>
      <c r="D29" s="12">
        <v>22</v>
      </c>
      <c r="E29" s="30">
        <v>1.2201885745978924</v>
      </c>
      <c r="F29" s="33">
        <v>71</v>
      </c>
      <c r="G29" s="6">
        <v>92</v>
      </c>
      <c r="H29" s="6">
        <f t="shared" si="0"/>
        <v>163</v>
      </c>
      <c r="I29" s="21">
        <v>8.406395048994327</v>
      </c>
      <c r="J29" s="33">
        <v>66</v>
      </c>
      <c r="K29" s="6">
        <v>77</v>
      </c>
      <c r="L29" s="6">
        <v>143</v>
      </c>
      <c r="M29" s="21">
        <v>6.679121905651566</v>
      </c>
      <c r="N29" s="33">
        <v>64</v>
      </c>
      <c r="O29" s="6">
        <v>82</v>
      </c>
      <c r="P29" s="6">
        <v>146</v>
      </c>
      <c r="Q29" s="21">
        <v>7.46039856923863</v>
      </c>
    </row>
    <row r="30" spans="1:17" ht="15">
      <c r="A30" s="99" t="s">
        <v>4</v>
      </c>
      <c r="B30" s="24">
        <v>108</v>
      </c>
      <c r="C30" s="12">
        <v>104</v>
      </c>
      <c r="D30" s="12">
        <v>212</v>
      </c>
      <c r="E30" s="30">
        <v>5.756177029595438</v>
      </c>
      <c r="F30" s="33">
        <v>87</v>
      </c>
      <c r="G30" s="6">
        <v>94</v>
      </c>
      <c r="H30" s="6">
        <f t="shared" si="0"/>
        <v>181</v>
      </c>
      <c r="I30" s="21">
        <v>5.934426229508197</v>
      </c>
      <c r="J30" s="33">
        <v>198</v>
      </c>
      <c r="K30" s="6">
        <v>167</v>
      </c>
      <c r="L30" s="6">
        <v>365</v>
      </c>
      <c r="M30" s="21">
        <v>11.881510416666668</v>
      </c>
      <c r="N30" s="33">
        <v>207</v>
      </c>
      <c r="O30" s="6">
        <v>175</v>
      </c>
      <c r="P30" s="6">
        <v>382</v>
      </c>
      <c r="Q30" s="21">
        <v>12.138544645694312</v>
      </c>
    </row>
    <row r="31" spans="1:17" ht="15">
      <c r="A31" s="99" t="s">
        <v>5</v>
      </c>
      <c r="B31" s="24">
        <v>1524</v>
      </c>
      <c r="C31" s="12">
        <v>1486</v>
      </c>
      <c r="D31" s="13">
        <v>3010</v>
      </c>
      <c r="E31" s="30">
        <v>30.220883534136544</v>
      </c>
      <c r="F31" s="33">
        <v>1651</v>
      </c>
      <c r="G31" s="6">
        <v>1656</v>
      </c>
      <c r="H31" s="14">
        <f t="shared" si="0"/>
        <v>3307</v>
      </c>
      <c r="I31" s="21">
        <v>22.599603635618124</v>
      </c>
      <c r="J31" s="33">
        <v>1959</v>
      </c>
      <c r="K31" s="6">
        <v>1931</v>
      </c>
      <c r="L31" s="14">
        <v>3890</v>
      </c>
      <c r="M31" s="21">
        <v>20.87805925289824</v>
      </c>
      <c r="N31" s="33">
        <v>3065</v>
      </c>
      <c r="O31" s="6">
        <v>3129</v>
      </c>
      <c r="P31" s="14">
        <v>6194</v>
      </c>
      <c r="Q31" s="21">
        <v>27.489792295402093</v>
      </c>
    </row>
    <row r="32" spans="1:17" ht="15">
      <c r="A32" s="99" t="s">
        <v>6</v>
      </c>
      <c r="B32" s="24">
        <v>126</v>
      </c>
      <c r="C32" s="12">
        <v>142</v>
      </c>
      <c r="D32" s="12">
        <v>268</v>
      </c>
      <c r="E32" s="30">
        <v>6.6816255297930685</v>
      </c>
      <c r="F32" s="33">
        <v>179</v>
      </c>
      <c r="G32" s="6">
        <v>220</v>
      </c>
      <c r="H32" s="6">
        <f t="shared" si="0"/>
        <v>399</v>
      </c>
      <c r="I32" s="21">
        <v>9.014911884319927</v>
      </c>
      <c r="J32" s="33">
        <v>135</v>
      </c>
      <c r="K32" s="6">
        <v>184</v>
      </c>
      <c r="L32" s="6">
        <v>319</v>
      </c>
      <c r="M32" s="21">
        <v>7.122125474436258</v>
      </c>
      <c r="N32" s="33">
        <v>136</v>
      </c>
      <c r="O32" s="6">
        <v>193</v>
      </c>
      <c r="P32" s="6">
        <v>329</v>
      </c>
      <c r="Q32" s="21">
        <v>7.085935817359466</v>
      </c>
    </row>
    <row r="33" spans="1:17" ht="15">
      <c r="A33" s="99" t="s">
        <v>7</v>
      </c>
      <c r="B33" s="24">
        <v>39</v>
      </c>
      <c r="C33" s="12">
        <v>51</v>
      </c>
      <c r="D33" s="12">
        <v>90</v>
      </c>
      <c r="E33" s="30">
        <v>3.901170351105332</v>
      </c>
      <c r="F33" s="33">
        <v>77</v>
      </c>
      <c r="G33" s="6">
        <v>64</v>
      </c>
      <c r="H33" s="6">
        <f t="shared" si="0"/>
        <v>141</v>
      </c>
      <c r="I33" s="21">
        <v>6.417842512517069</v>
      </c>
      <c r="J33" s="33">
        <v>74</v>
      </c>
      <c r="K33" s="6">
        <v>78</v>
      </c>
      <c r="L33" s="6">
        <v>152</v>
      </c>
      <c r="M33" s="21">
        <v>6.899682251475261</v>
      </c>
      <c r="N33" s="33">
        <v>92</v>
      </c>
      <c r="O33" s="6">
        <v>100</v>
      </c>
      <c r="P33" s="6">
        <v>192</v>
      </c>
      <c r="Q33" s="21">
        <v>8.590604026845638</v>
      </c>
    </row>
    <row r="34" spans="1:17" ht="15">
      <c r="A34" s="99" t="s">
        <v>8</v>
      </c>
      <c r="B34" s="24">
        <v>29</v>
      </c>
      <c r="C34" s="12">
        <v>34</v>
      </c>
      <c r="D34" s="12">
        <v>63</v>
      </c>
      <c r="E34" s="30">
        <v>3.1754032258064515</v>
      </c>
      <c r="F34" s="33">
        <v>66</v>
      </c>
      <c r="G34" s="6">
        <v>86</v>
      </c>
      <c r="H34" s="6">
        <f t="shared" si="0"/>
        <v>152</v>
      </c>
      <c r="I34" s="21">
        <v>6.856111862877763</v>
      </c>
      <c r="J34" s="33">
        <v>89</v>
      </c>
      <c r="K34" s="6">
        <v>98</v>
      </c>
      <c r="L34" s="6">
        <v>187</v>
      </c>
      <c r="M34" s="21">
        <v>8.333333333333332</v>
      </c>
      <c r="N34" s="33">
        <v>58</v>
      </c>
      <c r="O34" s="6">
        <v>71</v>
      </c>
      <c r="P34" s="6">
        <v>129</v>
      </c>
      <c r="Q34" s="21">
        <v>6.492199295420232</v>
      </c>
    </row>
    <row r="35" spans="1:17" ht="15">
      <c r="A35" s="99" t="s">
        <v>9</v>
      </c>
      <c r="B35" s="24">
        <v>104</v>
      </c>
      <c r="C35" s="12">
        <v>95</v>
      </c>
      <c r="D35" s="12">
        <v>199</v>
      </c>
      <c r="E35" s="30">
        <v>16.1525974025974</v>
      </c>
      <c r="F35" s="33">
        <v>234</v>
      </c>
      <c r="G35" s="6">
        <v>250</v>
      </c>
      <c r="H35" s="6">
        <f t="shared" si="0"/>
        <v>484</v>
      </c>
      <c r="I35" s="21">
        <v>25.287356321839084</v>
      </c>
      <c r="J35" s="33">
        <v>261</v>
      </c>
      <c r="K35" s="6">
        <v>288</v>
      </c>
      <c r="L35" s="6">
        <v>549</v>
      </c>
      <c r="M35" s="21">
        <v>23.27257312420517</v>
      </c>
      <c r="N35" s="33">
        <v>381</v>
      </c>
      <c r="O35" s="6">
        <v>374</v>
      </c>
      <c r="P35" s="6">
        <v>755</v>
      </c>
      <c r="Q35" s="21">
        <v>29.366005445352005</v>
      </c>
    </row>
    <row r="36" spans="1:17" ht="15">
      <c r="A36" s="99" t="s">
        <v>10</v>
      </c>
      <c r="B36" s="24">
        <v>33</v>
      </c>
      <c r="C36" s="12">
        <v>53</v>
      </c>
      <c r="D36" s="12">
        <v>86</v>
      </c>
      <c r="E36" s="30">
        <v>7.671721677074041</v>
      </c>
      <c r="F36" s="33">
        <v>86</v>
      </c>
      <c r="G36" s="6">
        <v>68</v>
      </c>
      <c r="H36" s="6">
        <f t="shared" si="0"/>
        <v>154</v>
      </c>
      <c r="I36" s="21">
        <v>12.183544303797468</v>
      </c>
      <c r="J36" s="33">
        <v>77</v>
      </c>
      <c r="K36" s="6">
        <v>70</v>
      </c>
      <c r="L36" s="6">
        <v>147</v>
      </c>
      <c r="M36" s="21">
        <v>11.02775693923481</v>
      </c>
      <c r="N36" s="33">
        <v>64</v>
      </c>
      <c r="O36" s="6">
        <v>59</v>
      </c>
      <c r="P36" s="6">
        <v>123</v>
      </c>
      <c r="Q36" s="21">
        <v>9.276018099547512</v>
      </c>
    </row>
    <row r="37" spans="1:17" ht="15">
      <c r="A37" s="99" t="s">
        <v>11</v>
      </c>
      <c r="B37" s="24">
        <v>92</v>
      </c>
      <c r="C37" s="12">
        <v>102</v>
      </c>
      <c r="D37" s="12">
        <v>194</v>
      </c>
      <c r="E37" s="30">
        <v>8.858447488584476</v>
      </c>
      <c r="F37" s="33">
        <v>82</v>
      </c>
      <c r="G37" s="6">
        <v>102</v>
      </c>
      <c r="H37" s="6">
        <f t="shared" si="0"/>
        <v>184</v>
      </c>
      <c r="I37" s="21">
        <v>7.641196013289036</v>
      </c>
      <c r="J37" s="33">
        <v>120</v>
      </c>
      <c r="K37" s="6">
        <v>133</v>
      </c>
      <c r="L37" s="6">
        <v>253</v>
      </c>
      <c r="M37" s="21">
        <v>9.277594426109276</v>
      </c>
      <c r="N37" s="33">
        <v>117</v>
      </c>
      <c r="O37" s="6">
        <v>137</v>
      </c>
      <c r="P37" s="6">
        <v>254</v>
      </c>
      <c r="Q37" s="21">
        <v>9.788053949903661</v>
      </c>
    </row>
    <row r="38" spans="1:17" ht="15">
      <c r="A38" s="99" t="s">
        <v>12</v>
      </c>
      <c r="B38" s="24">
        <v>18</v>
      </c>
      <c r="C38" s="12">
        <v>31</v>
      </c>
      <c r="D38" s="12">
        <v>49</v>
      </c>
      <c r="E38" s="30">
        <v>9.722222222222223</v>
      </c>
      <c r="F38" s="33">
        <v>35</v>
      </c>
      <c r="G38" s="6">
        <v>48</v>
      </c>
      <c r="H38" s="6">
        <f t="shared" si="0"/>
        <v>83</v>
      </c>
      <c r="I38" s="21">
        <v>14.768683274021353</v>
      </c>
      <c r="J38" s="33">
        <v>14</v>
      </c>
      <c r="K38" s="6">
        <v>13</v>
      </c>
      <c r="L38" s="6">
        <v>27</v>
      </c>
      <c r="M38" s="21">
        <v>5.009276437847866</v>
      </c>
      <c r="N38" s="33">
        <v>28</v>
      </c>
      <c r="O38" s="6">
        <v>42</v>
      </c>
      <c r="P38" s="6">
        <v>70</v>
      </c>
      <c r="Q38" s="21">
        <v>12.939001848428836</v>
      </c>
    </row>
    <row r="39" spans="1:17" ht="15">
      <c r="A39" s="99" t="s">
        <v>13</v>
      </c>
      <c r="B39" s="24">
        <v>40</v>
      </c>
      <c r="C39" s="12">
        <v>43</v>
      </c>
      <c r="D39" s="12">
        <v>83</v>
      </c>
      <c r="E39" s="30">
        <v>3.68725011106175</v>
      </c>
      <c r="F39" s="33">
        <v>38</v>
      </c>
      <c r="G39" s="6">
        <v>53</v>
      </c>
      <c r="H39" s="6">
        <f t="shared" si="0"/>
        <v>91</v>
      </c>
      <c r="I39" s="21">
        <v>3.8396624472573837</v>
      </c>
      <c r="J39" s="33">
        <v>41</v>
      </c>
      <c r="K39" s="6">
        <v>58</v>
      </c>
      <c r="L39" s="6">
        <v>99</v>
      </c>
      <c r="M39" s="21">
        <v>4.1701769165964615</v>
      </c>
      <c r="N39" s="33">
        <v>71</v>
      </c>
      <c r="O39" s="6">
        <v>109</v>
      </c>
      <c r="P39" s="6">
        <v>180</v>
      </c>
      <c r="Q39" s="21">
        <v>7.792207792207792</v>
      </c>
    </row>
    <row r="40" spans="1:17" ht="15">
      <c r="A40" s="99" t="s">
        <v>14</v>
      </c>
      <c r="B40" s="24">
        <v>45</v>
      </c>
      <c r="C40" s="12">
        <v>54</v>
      </c>
      <c r="D40" s="12">
        <v>99</v>
      </c>
      <c r="E40" s="30">
        <v>5.105724600309438</v>
      </c>
      <c r="F40" s="33">
        <v>81</v>
      </c>
      <c r="G40" s="6">
        <v>106</v>
      </c>
      <c r="H40" s="6">
        <f t="shared" si="0"/>
        <v>187</v>
      </c>
      <c r="I40" s="21">
        <v>8.887832699619771</v>
      </c>
      <c r="J40" s="33">
        <v>68</v>
      </c>
      <c r="K40" s="6">
        <v>108</v>
      </c>
      <c r="L40" s="6">
        <v>176</v>
      </c>
      <c r="M40" s="21">
        <v>9.123898392949716</v>
      </c>
      <c r="N40" s="33">
        <v>81</v>
      </c>
      <c r="O40" s="6">
        <v>96</v>
      </c>
      <c r="P40" s="6">
        <v>177</v>
      </c>
      <c r="Q40" s="21">
        <v>8.056440600819299</v>
      </c>
    </row>
    <row r="41" spans="1:17" ht="15">
      <c r="A41" s="99" t="s">
        <v>15</v>
      </c>
      <c r="B41" s="24">
        <v>68</v>
      </c>
      <c r="C41" s="12">
        <v>90</v>
      </c>
      <c r="D41" s="12">
        <v>158</v>
      </c>
      <c r="E41" s="30">
        <v>8.220603537981269</v>
      </c>
      <c r="F41" s="33">
        <v>99</v>
      </c>
      <c r="G41" s="6">
        <v>109</v>
      </c>
      <c r="H41" s="6">
        <f t="shared" si="0"/>
        <v>208</v>
      </c>
      <c r="I41" s="21">
        <v>9.386281588447654</v>
      </c>
      <c r="J41" s="33">
        <v>289</v>
      </c>
      <c r="K41" s="6">
        <v>167</v>
      </c>
      <c r="L41" s="6">
        <v>456</v>
      </c>
      <c r="M41" s="21">
        <v>15.844336344683807</v>
      </c>
      <c r="N41" s="33">
        <v>149</v>
      </c>
      <c r="O41" s="6">
        <v>183</v>
      </c>
      <c r="P41" s="6">
        <v>332</v>
      </c>
      <c r="Q41" s="21">
        <v>12.808641975308642</v>
      </c>
    </row>
    <row r="42" spans="1:17" ht="15">
      <c r="A42" s="99" t="s">
        <v>16</v>
      </c>
      <c r="B42" s="24">
        <v>18</v>
      </c>
      <c r="C42" s="12">
        <v>42</v>
      </c>
      <c r="D42" s="12">
        <v>60</v>
      </c>
      <c r="E42" s="30">
        <v>3.8935756002595716</v>
      </c>
      <c r="F42" s="33">
        <v>35</v>
      </c>
      <c r="G42" s="6">
        <v>64</v>
      </c>
      <c r="H42" s="6">
        <f t="shared" si="0"/>
        <v>99</v>
      </c>
      <c r="I42" s="21">
        <v>5.892857142857142</v>
      </c>
      <c r="J42" s="33">
        <v>23</v>
      </c>
      <c r="K42" s="6">
        <v>43</v>
      </c>
      <c r="L42" s="6">
        <v>66</v>
      </c>
      <c r="M42" s="21">
        <v>4.174573055028463</v>
      </c>
      <c r="N42" s="33">
        <v>31</v>
      </c>
      <c r="O42" s="6">
        <v>36</v>
      </c>
      <c r="P42" s="6">
        <v>67</v>
      </c>
      <c r="Q42" s="21">
        <v>4.289372599231754</v>
      </c>
    </row>
    <row r="43" spans="1:17" s="8" customFormat="1" ht="15">
      <c r="A43" s="100" t="s">
        <v>18</v>
      </c>
      <c r="B43" s="93">
        <v>706</v>
      </c>
      <c r="C43" s="94">
        <v>629</v>
      </c>
      <c r="D43" s="94">
        <v>1335</v>
      </c>
      <c r="E43" s="95">
        <v>7.415430761539743</v>
      </c>
      <c r="F43" s="96">
        <f>F24+F25+F30</f>
        <v>559</v>
      </c>
      <c r="G43" s="97">
        <f>G24+G25+G30</f>
        <v>498</v>
      </c>
      <c r="H43" s="97">
        <f t="shared" si="0"/>
        <v>1057</v>
      </c>
      <c r="I43" s="98">
        <v>6.7900044966917195</v>
      </c>
      <c r="J43" s="96">
        <v>873</v>
      </c>
      <c r="K43" s="97">
        <v>751</v>
      </c>
      <c r="L43" s="97">
        <v>1624</v>
      </c>
      <c r="M43" s="98">
        <v>9.762548842801323</v>
      </c>
      <c r="N43" s="96">
        <v>817</v>
      </c>
      <c r="O43" s="97">
        <v>705</v>
      </c>
      <c r="P43" s="97">
        <v>1522</v>
      </c>
      <c r="Q43" s="98">
        <v>9.060063098993988</v>
      </c>
    </row>
    <row r="44" spans="1:17" s="8" customFormat="1" ht="15">
      <c r="A44" s="101" t="s">
        <v>19</v>
      </c>
      <c r="B44" s="25">
        <v>744</v>
      </c>
      <c r="C44" s="15">
        <v>810</v>
      </c>
      <c r="D44" s="16">
        <v>1554</v>
      </c>
      <c r="E44" s="30">
        <v>10.920590302178496</v>
      </c>
      <c r="F44" s="27">
        <v>1121</v>
      </c>
      <c r="G44" s="8">
        <v>1119</v>
      </c>
      <c r="H44" s="17">
        <f t="shared" si="0"/>
        <v>2240</v>
      </c>
      <c r="I44" s="31">
        <v>12.8</v>
      </c>
      <c r="J44" s="27">
        <v>1605</v>
      </c>
      <c r="K44" s="8">
        <v>1517</v>
      </c>
      <c r="L44" s="17">
        <v>3122</v>
      </c>
      <c r="M44" s="31">
        <v>14.5520648830055</v>
      </c>
      <c r="N44" s="27">
        <v>1705</v>
      </c>
      <c r="O44" s="8">
        <v>1781</v>
      </c>
      <c r="P44" s="17">
        <v>3486</v>
      </c>
      <c r="Q44" s="31">
        <v>16.165831942125767</v>
      </c>
    </row>
    <row r="45" spans="1:17" s="8" customFormat="1" ht="15">
      <c r="A45" s="101" t="s">
        <v>20</v>
      </c>
      <c r="B45" s="25">
        <v>396</v>
      </c>
      <c r="C45" s="15">
        <v>503</v>
      </c>
      <c r="D45" s="16">
        <v>899</v>
      </c>
      <c r="E45" s="30">
        <v>3.9206279982555605</v>
      </c>
      <c r="F45" s="34">
        <f>F10+F13+F16+F17+F21+F29+F32+F33+F34+F40</f>
        <v>783</v>
      </c>
      <c r="G45" s="17">
        <f>G10+G13+G16+G17+G21+G29+G32+G33+G34+G40</f>
        <v>953</v>
      </c>
      <c r="H45" s="17">
        <f t="shared" si="0"/>
        <v>1736</v>
      </c>
      <c r="I45" s="31">
        <v>7.298410829899941</v>
      </c>
      <c r="J45" s="34">
        <v>739</v>
      </c>
      <c r="K45" s="17">
        <v>921</v>
      </c>
      <c r="L45" s="17">
        <v>1660</v>
      </c>
      <c r="M45" s="31">
        <v>6.740843011451311</v>
      </c>
      <c r="N45" s="34">
        <v>819</v>
      </c>
      <c r="O45" s="17">
        <v>988</v>
      </c>
      <c r="P45" s="17">
        <v>1807</v>
      </c>
      <c r="Q45" s="31">
        <v>7.418507266606454</v>
      </c>
    </row>
    <row r="46" spans="1:17" s="8" customFormat="1" ht="21" customHeight="1">
      <c r="A46" s="100" t="s">
        <v>21</v>
      </c>
      <c r="B46" s="93">
        <v>1140</v>
      </c>
      <c r="C46" s="94">
        <v>1313</v>
      </c>
      <c r="D46" s="94">
        <v>2453</v>
      </c>
      <c r="E46" s="95">
        <v>6.60118406889128</v>
      </c>
      <c r="F46" s="96">
        <f>F44+F45</f>
        <v>1904</v>
      </c>
      <c r="G46" s="97">
        <f>G44+G45</f>
        <v>2072</v>
      </c>
      <c r="H46" s="97">
        <f t="shared" si="0"/>
        <v>3976</v>
      </c>
      <c r="I46" s="98">
        <v>9.630383180739233</v>
      </c>
      <c r="J46" s="96">
        <v>2344</v>
      </c>
      <c r="K46" s="97">
        <v>2438</v>
      </c>
      <c r="L46" s="97">
        <v>4782</v>
      </c>
      <c r="M46" s="98">
        <v>10.377604166666666</v>
      </c>
      <c r="N46" s="96">
        <v>2524</v>
      </c>
      <c r="O46" s="97">
        <v>2769</v>
      </c>
      <c r="P46" s="97">
        <v>5293</v>
      </c>
      <c r="Q46" s="98">
        <v>11.52606593789469</v>
      </c>
    </row>
    <row r="47" spans="1:17" s="8" customFormat="1" ht="15">
      <c r="A47" s="101" t="s">
        <v>22</v>
      </c>
      <c r="B47" s="29">
        <v>10151</v>
      </c>
      <c r="C47" s="16">
        <v>10777</v>
      </c>
      <c r="D47" s="16">
        <v>20928</v>
      </c>
      <c r="E47" s="30">
        <v>16.740926798441738</v>
      </c>
      <c r="F47" s="34">
        <f>F14+F27+F28+F31</f>
        <v>9437</v>
      </c>
      <c r="G47" s="17">
        <f>G14+G27+G28+G31</f>
        <v>10051</v>
      </c>
      <c r="H47" s="17">
        <f t="shared" si="0"/>
        <v>19488</v>
      </c>
      <c r="I47" s="31">
        <v>12.999106178043998</v>
      </c>
      <c r="J47" s="34">
        <v>10763</v>
      </c>
      <c r="K47" s="17">
        <v>11454</v>
      </c>
      <c r="L47" s="17">
        <v>22217</v>
      </c>
      <c r="M47" s="31">
        <v>13.435209598219686</v>
      </c>
      <c r="N47" s="34">
        <v>12319</v>
      </c>
      <c r="O47" s="17">
        <v>13256</v>
      </c>
      <c r="P47" s="17">
        <v>25575</v>
      </c>
      <c r="Q47" s="31">
        <v>15.046153303093948</v>
      </c>
    </row>
    <row r="48" spans="1:17" s="8" customFormat="1" ht="15">
      <c r="A48" s="101" t="s">
        <v>23</v>
      </c>
      <c r="B48" s="25">
        <v>857</v>
      </c>
      <c r="C48" s="15">
        <v>936</v>
      </c>
      <c r="D48" s="16">
        <v>1793</v>
      </c>
      <c r="E48" s="30">
        <v>11.909664563268016</v>
      </c>
      <c r="F48" s="27">
        <v>1075</v>
      </c>
      <c r="G48" s="8">
        <v>1134</v>
      </c>
      <c r="H48" s="17">
        <f t="shared" si="0"/>
        <v>2209</v>
      </c>
      <c r="I48" s="31">
        <v>12.596225124023494</v>
      </c>
      <c r="J48" s="27">
        <v>1080</v>
      </c>
      <c r="K48" s="8">
        <v>1105</v>
      </c>
      <c r="L48" s="17">
        <v>2185</v>
      </c>
      <c r="M48" s="31">
        <v>11.641536576269381</v>
      </c>
      <c r="N48" s="27">
        <v>1114</v>
      </c>
      <c r="O48" s="8">
        <v>1204</v>
      </c>
      <c r="P48" s="17">
        <v>2318</v>
      </c>
      <c r="Q48" s="31">
        <v>11.936762964107317</v>
      </c>
    </row>
    <row r="49" spans="1:17" s="8" customFormat="1" ht="24" customHeight="1">
      <c r="A49" s="100" t="s">
        <v>24</v>
      </c>
      <c r="B49" s="93">
        <v>11008</v>
      </c>
      <c r="C49" s="94">
        <v>11713</v>
      </c>
      <c r="D49" s="94">
        <v>22721</v>
      </c>
      <c r="E49" s="95">
        <v>16.221638370482484</v>
      </c>
      <c r="F49" s="96">
        <f>F47+F48</f>
        <v>10512</v>
      </c>
      <c r="G49" s="97">
        <f>G47+G48</f>
        <v>11185</v>
      </c>
      <c r="H49" s="97">
        <f t="shared" si="0"/>
        <v>21697</v>
      </c>
      <c r="I49" s="98">
        <v>12.956913797736705</v>
      </c>
      <c r="J49" s="96">
        <v>11843</v>
      </c>
      <c r="K49" s="97">
        <v>12559</v>
      </c>
      <c r="L49" s="97">
        <v>24402</v>
      </c>
      <c r="M49" s="98">
        <v>13.252377357670813</v>
      </c>
      <c r="N49" s="96">
        <v>13433</v>
      </c>
      <c r="O49" s="97">
        <v>14460</v>
      </c>
      <c r="P49" s="97">
        <v>27893</v>
      </c>
      <c r="Q49" s="98">
        <v>14.72734376649982</v>
      </c>
    </row>
    <row r="50" spans="1:17" s="20" customFormat="1" ht="21" customHeight="1">
      <c r="A50" s="102" t="s">
        <v>44</v>
      </c>
      <c r="B50" s="103">
        <v>12854</v>
      </c>
      <c r="C50" s="104">
        <v>13655</v>
      </c>
      <c r="D50" s="104">
        <v>26509</v>
      </c>
      <c r="E50" s="105">
        <v>13.578413043144206</v>
      </c>
      <c r="F50" s="106">
        <f>F43+F46+F49</f>
        <v>12975</v>
      </c>
      <c r="G50" s="107">
        <f>G43+G46+G49</f>
        <v>13755</v>
      </c>
      <c r="H50" s="107">
        <f t="shared" si="0"/>
        <v>26730</v>
      </c>
      <c r="I50" s="105">
        <v>11.916650320095583</v>
      </c>
      <c r="J50" s="106">
        <v>15060</v>
      </c>
      <c r="K50" s="107">
        <v>15748</v>
      </c>
      <c r="L50" s="107">
        <v>30808</v>
      </c>
      <c r="M50" s="105">
        <v>12.480554835364273</v>
      </c>
      <c r="N50" s="106">
        <v>16774</v>
      </c>
      <c r="O50" s="107">
        <v>17934</v>
      </c>
      <c r="P50" s="107">
        <v>34708</v>
      </c>
      <c r="Q50" s="105">
        <v>13.766624226053779</v>
      </c>
    </row>
    <row r="52" ht="15">
      <c r="A52" s="18" t="s">
        <v>65</v>
      </c>
    </row>
    <row r="53" ht="15">
      <c r="A53" s="19" t="s">
        <v>64</v>
      </c>
    </row>
  </sheetData>
  <sheetProtection/>
  <mergeCells count="5">
    <mergeCell ref="B8:E8"/>
    <mergeCell ref="F8:I8"/>
    <mergeCell ref="A8:A9"/>
    <mergeCell ref="J8:M8"/>
    <mergeCell ref="N8:Q8"/>
  </mergeCells>
  <printOptions horizontalCentered="1"/>
  <pageMargins left="0.5511811023622047" right="0" top="0.7874015748031497" bottom="0.5905511811023623" header="0" footer="0"/>
  <pageSetup orientation="portrait" paperSize="9" scale="85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PageLayoutView="0" workbookViewId="0" topLeftCell="A1">
      <selection activeCell="A4" sqref="A4"/>
    </sheetView>
  </sheetViews>
  <sheetFormatPr defaultColWidth="11.00390625" defaultRowHeight="12"/>
  <cols>
    <col min="1" max="1" width="25.625" style="2" customWidth="1"/>
    <col min="2" max="4" width="11.00390625" style="2" customWidth="1"/>
    <col min="5" max="5" width="11.25390625" style="2" customWidth="1"/>
    <col min="6" max="8" width="11.00390625" style="2" customWidth="1"/>
    <col min="9" max="9" width="11.25390625" style="2" customWidth="1"/>
    <col min="10" max="10" width="10.625" style="2" customWidth="1"/>
    <col min="11" max="11" width="10.375" style="2" customWidth="1"/>
    <col min="12" max="12" width="12.375" style="2" bestFit="1" customWidth="1"/>
    <col min="13" max="16384" width="11.375" style="2" customWidth="1"/>
  </cols>
  <sheetData>
    <row r="1" spans="1:9" ht="15">
      <c r="A1" s="6"/>
      <c r="B1" s="6"/>
      <c r="C1" s="6"/>
      <c r="D1" s="6"/>
      <c r="E1" s="6"/>
      <c r="F1" s="6"/>
      <c r="G1" s="6"/>
      <c r="H1" s="6"/>
      <c r="I1" s="6"/>
    </row>
    <row r="2" spans="1:9" ht="25.5" customHeight="1">
      <c r="A2" s="177" t="s">
        <v>70</v>
      </c>
      <c r="B2" s="46"/>
      <c r="C2" s="46"/>
      <c r="D2" s="26"/>
      <c r="E2" s="6"/>
      <c r="F2" s="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15">
      <c r="A4" s="11" t="s">
        <v>242</v>
      </c>
      <c r="B4" s="6"/>
      <c r="C4" s="6"/>
      <c r="D4" s="6"/>
      <c r="E4" s="6"/>
      <c r="F4" s="6"/>
      <c r="G4" s="6"/>
      <c r="H4" s="6"/>
      <c r="I4" s="6"/>
    </row>
    <row r="5" spans="1:9" ht="15">
      <c r="A5" s="6"/>
      <c r="B5" s="6"/>
      <c r="C5" s="6"/>
      <c r="D5" s="6"/>
      <c r="E5" s="6"/>
      <c r="F5" s="6"/>
      <c r="G5" s="6"/>
      <c r="H5" s="6"/>
      <c r="I5" s="6"/>
    </row>
    <row r="6" spans="1:9" ht="15.75">
      <c r="A6" s="191" t="s">
        <v>67</v>
      </c>
      <c r="B6" s="191"/>
      <c r="C6" s="191"/>
      <c r="D6" s="191"/>
      <c r="E6" s="191"/>
      <c r="F6" s="191"/>
      <c r="G6" s="191"/>
      <c r="H6" s="191"/>
      <c r="I6" s="191"/>
    </row>
    <row r="7" spans="1:9" ht="15">
      <c r="A7" s="37"/>
      <c r="B7" s="6"/>
      <c r="C7" s="6"/>
      <c r="D7" s="6"/>
      <c r="E7" s="6"/>
      <c r="F7" s="6"/>
      <c r="G7" s="6"/>
      <c r="H7" s="6"/>
      <c r="I7" s="6"/>
    </row>
    <row r="8" spans="1:17" s="36" customFormat="1" ht="17.25">
      <c r="A8" s="211"/>
      <c r="B8" s="206">
        <v>2004</v>
      </c>
      <c r="C8" s="207"/>
      <c r="D8" s="207"/>
      <c r="E8" s="208"/>
      <c r="F8" s="206">
        <v>2009</v>
      </c>
      <c r="G8" s="207"/>
      <c r="H8" s="207"/>
      <c r="I8" s="208"/>
      <c r="J8" s="206">
        <v>2014</v>
      </c>
      <c r="K8" s="207"/>
      <c r="L8" s="207"/>
      <c r="M8" s="208"/>
      <c r="N8" s="206">
        <v>2019</v>
      </c>
      <c r="O8" s="207"/>
      <c r="P8" s="207"/>
      <c r="Q8" s="208"/>
    </row>
    <row r="9" spans="1:17" s="35" customFormat="1" ht="47.25">
      <c r="A9" s="212"/>
      <c r="B9" s="23" t="s">
        <v>45</v>
      </c>
      <c r="C9" s="3" t="s">
        <v>46</v>
      </c>
      <c r="D9" s="3" t="s">
        <v>47</v>
      </c>
      <c r="E9" s="22" t="s">
        <v>63</v>
      </c>
      <c r="F9" s="23" t="s">
        <v>45</v>
      </c>
      <c r="G9" s="3" t="s">
        <v>46</v>
      </c>
      <c r="H9" s="3" t="s">
        <v>47</v>
      </c>
      <c r="I9" s="22" t="s">
        <v>63</v>
      </c>
      <c r="J9" s="23" t="s">
        <v>45</v>
      </c>
      <c r="K9" s="3" t="s">
        <v>117</v>
      </c>
      <c r="L9" s="3" t="s">
        <v>47</v>
      </c>
      <c r="M9" s="22" t="s">
        <v>63</v>
      </c>
      <c r="N9" s="23" t="s">
        <v>45</v>
      </c>
      <c r="O9" s="3" t="s">
        <v>117</v>
      </c>
      <c r="P9" s="3" t="s">
        <v>47</v>
      </c>
      <c r="Q9" s="22" t="s">
        <v>63</v>
      </c>
    </row>
    <row r="10" spans="1:17" ht="15">
      <c r="A10" s="80"/>
      <c r="B10" s="4"/>
      <c r="C10" s="4"/>
      <c r="D10" s="4"/>
      <c r="E10" s="45"/>
      <c r="F10" s="4"/>
      <c r="G10" s="4"/>
      <c r="H10" s="4"/>
      <c r="I10" s="45"/>
      <c r="J10" s="4"/>
      <c r="K10" s="4"/>
      <c r="L10" s="4"/>
      <c r="M10" s="45"/>
      <c r="N10" s="4"/>
      <c r="O10" s="4"/>
      <c r="P10" s="4"/>
      <c r="Q10" s="45"/>
    </row>
    <row r="11" spans="1:17" s="4" customFormat="1" ht="15.75">
      <c r="A11" s="108" t="s">
        <v>18</v>
      </c>
      <c r="B11" s="38"/>
      <c r="C11" s="38"/>
      <c r="D11" s="38"/>
      <c r="E11" s="89"/>
      <c r="F11" s="38"/>
      <c r="G11" s="38"/>
      <c r="H11" s="38"/>
      <c r="I11" s="89"/>
      <c r="J11" s="38"/>
      <c r="K11" s="38"/>
      <c r="L11" s="38"/>
      <c r="M11" s="89"/>
      <c r="N11" s="38"/>
      <c r="O11" s="38"/>
      <c r="P11" s="38"/>
      <c r="Q11" s="89"/>
    </row>
    <row r="12" spans="1:17" s="4" customFormat="1" ht="15">
      <c r="A12" s="181" t="s">
        <v>225</v>
      </c>
      <c r="B12" s="4">
        <v>31</v>
      </c>
      <c r="C12" s="4">
        <v>28</v>
      </c>
      <c r="D12" s="7">
        <v>59</v>
      </c>
      <c r="E12" s="41">
        <v>7.535121328224776</v>
      </c>
      <c r="F12" s="4">
        <v>38</v>
      </c>
      <c r="G12" s="4">
        <v>52</v>
      </c>
      <c r="H12" s="7">
        <f aca="true" t="shared" si="0" ref="H12:H31">F12+G12</f>
        <v>90</v>
      </c>
      <c r="I12" s="41">
        <v>5.110732538330494</v>
      </c>
      <c r="J12" s="4">
        <v>94</v>
      </c>
      <c r="K12" s="4">
        <v>68</v>
      </c>
      <c r="L12" s="7">
        <v>162</v>
      </c>
      <c r="M12" s="41">
        <v>9.490333919156415</v>
      </c>
      <c r="N12" s="33">
        <v>83</v>
      </c>
      <c r="O12" s="6">
        <v>77</v>
      </c>
      <c r="P12" s="14">
        <v>160</v>
      </c>
      <c r="Q12" s="21">
        <v>9.987515605493133</v>
      </c>
    </row>
    <row r="13" spans="1:17" s="4" customFormat="1" ht="15">
      <c r="A13" s="109" t="s">
        <v>26</v>
      </c>
      <c r="B13" s="7">
        <v>75</v>
      </c>
      <c r="C13" s="7">
        <v>72</v>
      </c>
      <c r="D13" s="7">
        <v>147</v>
      </c>
      <c r="E13" s="41">
        <v>5.39053905390539</v>
      </c>
      <c r="F13" s="7">
        <v>57</v>
      </c>
      <c r="G13" s="7">
        <v>32</v>
      </c>
      <c r="H13" s="7">
        <f t="shared" si="0"/>
        <v>89</v>
      </c>
      <c r="I13" s="41">
        <v>4.33300876338851</v>
      </c>
      <c r="J13" s="7">
        <v>76</v>
      </c>
      <c r="K13" s="7">
        <v>60</v>
      </c>
      <c r="L13" s="7">
        <v>136</v>
      </c>
      <c r="M13" s="41">
        <v>6.917599186164802</v>
      </c>
      <c r="N13" s="32">
        <v>56</v>
      </c>
      <c r="O13" s="14">
        <v>67</v>
      </c>
      <c r="P13" s="14">
        <v>123</v>
      </c>
      <c r="Q13" s="41">
        <v>7.048710601719198</v>
      </c>
    </row>
    <row r="14" spans="1:17" s="4" customFormat="1" ht="15">
      <c r="A14" s="109" t="s">
        <v>27</v>
      </c>
      <c r="B14" s="7">
        <v>109</v>
      </c>
      <c r="C14" s="7">
        <v>75</v>
      </c>
      <c r="D14" s="7">
        <v>184</v>
      </c>
      <c r="E14" s="41">
        <v>8.010448410970831</v>
      </c>
      <c r="F14" s="7">
        <v>58</v>
      </c>
      <c r="G14" s="7">
        <v>43</v>
      </c>
      <c r="H14" s="7">
        <f t="shared" si="0"/>
        <v>101</v>
      </c>
      <c r="I14" s="41">
        <v>6.1547836684948205</v>
      </c>
      <c r="J14" s="7">
        <v>54</v>
      </c>
      <c r="K14" s="7">
        <v>51</v>
      </c>
      <c r="L14" s="7">
        <v>105</v>
      </c>
      <c r="M14" s="41">
        <v>7.410021171489062</v>
      </c>
      <c r="N14" s="32">
        <v>67</v>
      </c>
      <c r="O14" s="14">
        <v>47</v>
      </c>
      <c r="P14" s="14">
        <v>114</v>
      </c>
      <c r="Q14" s="41">
        <v>8.444444444444445</v>
      </c>
    </row>
    <row r="15" spans="1:17" s="4" customFormat="1" ht="15">
      <c r="A15" s="109" t="s">
        <v>28</v>
      </c>
      <c r="B15" s="7">
        <v>70</v>
      </c>
      <c r="C15" s="7">
        <v>56</v>
      </c>
      <c r="D15" s="7">
        <v>126</v>
      </c>
      <c r="E15" s="41">
        <v>7.636363636363637</v>
      </c>
      <c r="F15" s="7">
        <v>93</v>
      </c>
      <c r="G15" s="7">
        <v>93</v>
      </c>
      <c r="H15" s="7">
        <f t="shared" si="0"/>
        <v>186</v>
      </c>
      <c r="I15" s="41">
        <v>15.538847117794486</v>
      </c>
      <c r="J15" s="7">
        <v>145</v>
      </c>
      <c r="K15" s="7">
        <v>126</v>
      </c>
      <c r="L15" s="7">
        <v>271</v>
      </c>
      <c r="M15" s="41">
        <v>21.406003159557663</v>
      </c>
      <c r="N15" s="32">
        <v>110</v>
      </c>
      <c r="O15" s="14">
        <v>101</v>
      </c>
      <c r="P15" s="14">
        <v>211</v>
      </c>
      <c r="Q15" s="41">
        <v>19.7196261682243</v>
      </c>
    </row>
    <row r="16" spans="1:17" s="4" customFormat="1" ht="15">
      <c r="A16" s="109" t="s">
        <v>29</v>
      </c>
      <c r="B16" s="7">
        <v>109</v>
      </c>
      <c r="C16" s="7">
        <v>96</v>
      </c>
      <c r="D16" s="7">
        <v>205</v>
      </c>
      <c r="E16" s="41">
        <v>13.149454778704298</v>
      </c>
      <c r="F16" s="7">
        <v>73</v>
      </c>
      <c r="G16" s="7">
        <v>77</v>
      </c>
      <c r="H16" s="7">
        <f t="shared" si="0"/>
        <v>150</v>
      </c>
      <c r="I16" s="41">
        <v>13.901760889712698</v>
      </c>
      <c r="J16" s="7">
        <v>117</v>
      </c>
      <c r="K16" s="7">
        <v>133</v>
      </c>
      <c r="L16" s="7">
        <v>250</v>
      </c>
      <c r="M16" s="41">
        <v>19.53125</v>
      </c>
      <c r="N16" s="32">
        <v>78</v>
      </c>
      <c r="O16" s="14">
        <v>88</v>
      </c>
      <c r="P16" s="14">
        <v>166</v>
      </c>
      <c r="Q16" s="41">
        <v>14.0084388185654</v>
      </c>
    </row>
    <row r="17" spans="1:17" s="4" customFormat="1" ht="15">
      <c r="A17" s="109" t="s">
        <v>30</v>
      </c>
      <c r="B17" s="7">
        <v>82</v>
      </c>
      <c r="C17" s="7">
        <v>86</v>
      </c>
      <c r="D17" s="7">
        <v>168</v>
      </c>
      <c r="E17" s="41">
        <v>9.605488850771868</v>
      </c>
      <c r="F17" s="7">
        <v>71</v>
      </c>
      <c r="G17" s="7">
        <v>54</v>
      </c>
      <c r="H17" s="7">
        <f t="shared" si="0"/>
        <v>125</v>
      </c>
      <c r="I17" s="41">
        <v>10.738831615120274</v>
      </c>
      <c r="J17" s="7">
        <v>89</v>
      </c>
      <c r="K17" s="7">
        <v>73</v>
      </c>
      <c r="L17" s="7">
        <v>162</v>
      </c>
      <c r="M17" s="41">
        <v>13.763806287170773</v>
      </c>
      <c r="N17" s="32">
        <v>92</v>
      </c>
      <c r="O17" s="14">
        <v>85</v>
      </c>
      <c r="P17" s="14">
        <v>177</v>
      </c>
      <c r="Q17" s="41">
        <v>13.710302091402014</v>
      </c>
    </row>
    <row r="18" spans="1:17" s="4" customFormat="1" ht="15">
      <c r="A18" s="109" t="s">
        <v>31</v>
      </c>
      <c r="B18" s="7">
        <v>62</v>
      </c>
      <c r="C18" s="7">
        <v>44</v>
      </c>
      <c r="D18" s="7">
        <v>106</v>
      </c>
      <c r="E18" s="41">
        <v>7.320441988950275</v>
      </c>
      <c r="F18" s="7">
        <v>47</v>
      </c>
      <c r="G18" s="7">
        <v>34</v>
      </c>
      <c r="H18" s="7">
        <f t="shared" si="0"/>
        <v>81</v>
      </c>
      <c r="I18" s="41">
        <v>6.308411214953271</v>
      </c>
      <c r="J18" s="7">
        <v>81</v>
      </c>
      <c r="K18" s="7">
        <v>65</v>
      </c>
      <c r="L18" s="7">
        <v>146</v>
      </c>
      <c r="M18" s="41">
        <v>11.717495987158909</v>
      </c>
      <c r="N18" s="32">
        <v>68</v>
      </c>
      <c r="O18" s="14">
        <v>63</v>
      </c>
      <c r="P18" s="14">
        <v>131</v>
      </c>
      <c r="Q18" s="41">
        <v>10.547504025764894</v>
      </c>
    </row>
    <row r="19" spans="1:17" s="4" customFormat="1" ht="15">
      <c r="A19" s="109" t="s">
        <v>32</v>
      </c>
      <c r="B19" s="7">
        <v>37</v>
      </c>
      <c r="C19" s="7">
        <v>48</v>
      </c>
      <c r="D19" s="7">
        <v>85</v>
      </c>
      <c r="E19" s="41">
        <v>6.6302652106084246</v>
      </c>
      <c r="F19" s="7">
        <v>26</v>
      </c>
      <c r="G19" s="7">
        <v>23</v>
      </c>
      <c r="H19" s="7">
        <f t="shared" si="0"/>
        <v>49</v>
      </c>
      <c r="I19" s="41">
        <v>4.579439252336448</v>
      </c>
      <c r="J19" s="7">
        <v>52</v>
      </c>
      <c r="K19" s="7">
        <v>39</v>
      </c>
      <c r="L19" s="7">
        <v>91</v>
      </c>
      <c r="M19" s="41">
        <v>6.878306878306878</v>
      </c>
      <c r="N19" s="32">
        <v>72</v>
      </c>
      <c r="O19" s="14">
        <v>39</v>
      </c>
      <c r="P19" s="14">
        <v>111</v>
      </c>
      <c r="Q19" s="41">
        <v>8.80253766851705</v>
      </c>
    </row>
    <row r="20" spans="1:17" s="4" customFormat="1" ht="15">
      <c r="A20" s="109" t="s">
        <v>33</v>
      </c>
      <c r="B20" s="7">
        <v>31</v>
      </c>
      <c r="C20" s="7">
        <v>30</v>
      </c>
      <c r="D20" s="7">
        <v>61</v>
      </c>
      <c r="E20" s="41">
        <v>6.167846309403438</v>
      </c>
      <c r="F20" s="7">
        <v>16</v>
      </c>
      <c r="G20" s="7">
        <v>24</v>
      </c>
      <c r="H20" s="7">
        <f t="shared" si="0"/>
        <v>40</v>
      </c>
      <c r="I20" s="41">
        <v>4.11522633744856</v>
      </c>
      <c r="J20" s="7">
        <v>47</v>
      </c>
      <c r="K20" s="7">
        <v>30</v>
      </c>
      <c r="L20" s="7">
        <v>77</v>
      </c>
      <c r="M20" s="41">
        <v>7.264150943396226</v>
      </c>
      <c r="N20" s="32">
        <v>60</v>
      </c>
      <c r="O20" s="14">
        <v>31</v>
      </c>
      <c r="P20" s="14">
        <v>91</v>
      </c>
      <c r="Q20" s="41">
        <v>6.967840735068913</v>
      </c>
    </row>
    <row r="21" spans="1:17" s="4" customFormat="1" ht="15">
      <c r="A21" s="109" t="s">
        <v>34</v>
      </c>
      <c r="B21" s="7">
        <v>15</v>
      </c>
      <c r="C21" s="7">
        <v>16</v>
      </c>
      <c r="D21" s="7">
        <v>31</v>
      </c>
      <c r="E21" s="41">
        <v>3.6904761904761907</v>
      </c>
      <c r="F21" s="7">
        <v>15</v>
      </c>
      <c r="G21" s="7">
        <v>20</v>
      </c>
      <c r="H21" s="7">
        <f t="shared" si="0"/>
        <v>35</v>
      </c>
      <c r="I21" s="41">
        <v>4.156769596199525</v>
      </c>
      <c r="J21" s="7">
        <v>25</v>
      </c>
      <c r="K21" s="7">
        <v>28</v>
      </c>
      <c r="L21" s="7">
        <v>53</v>
      </c>
      <c r="M21" s="41">
        <v>5.263157894736842</v>
      </c>
      <c r="N21" s="32">
        <v>26</v>
      </c>
      <c r="O21" s="14">
        <v>25</v>
      </c>
      <c r="P21" s="14">
        <v>51</v>
      </c>
      <c r="Q21" s="41">
        <v>4.775280898876404</v>
      </c>
    </row>
    <row r="22" spans="1:17" s="4" customFormat="1" ht="15">
      <c r="A22" s="109" t="s">
        <v>35</v>
      </c>
      <c r="B22" s="7">
        <v>29</v>
      </c>
      <c r="C22" s="7">
        <v>34</v>
      </c>
      <c r="D22" s="7">
        <v>63</v>
      </c>
      <c r="E22" s="41">
        <v>8.774373259052924</v>
      </c>
      <c r="F22" s="7">
        <v>25</v>
      </c>
      <c r="G22" s="7">
        <v>19</v>
      </c>
      <c r="H22" s="7">
        <f t="shared" si="0"/>
        <v>44</v>
      </c>
      <c r="I22" s="41">
        <v>5.9459459459459465</v>
      </c>
      <c r="J22" s="7">
        <v>25</v>
      </c>
      <c r="K22" s="7">
        <v>18</v>
      </c>
      <c r="L22" s="7">
        <v>43</v>
      </c>
      <c r="M22" s="41">
        <v>4.89749430523918</v>
      </c>
      <c r="N22" s="32">
        <v>34</v>
      </c>
      <c r="O22" s="14">
        <v>23</v>
      </c>
      <c r="P22" s="14">
        <v>57</v>
      </c>
      <c r="Q22" s="41">
        <v>5.637982195845697</v>
      </c>
    </row>
    <row r="23" spans="1:17" s="4" customFormat="1" ht="15">
      <c r="A23" s="109" t="s">
        <v>36</v>
      </c>
      <c r="B23" s="7">
        <v>21</v>
      </c>
      <c r="C23" s="7">
        <v>15</v>
      </c>
      <c r="D23" s="7">
        <v>36</v>
      </c>
      <c r="E23" s="41">
        <v>6.132879045996593</v>
      </c>
      <c r="F23" s="7">
        <v>23</v>
      </c>
      <c r="G23" s="7">
        <v>13</v>
      </c>
      <c r="H23" s="7">
        <f t="shared" si="0"/>
        <v>36</v>
      </c>
      <c r="I23" s="41">
        <v>5.88235294117647</v>
      </c>
      <c r="J23" s="7">
        <v>30</v>
      </c>
      <c r="K23" s="7">
        <v>25</v>
      </c>
      <c r="L23" s="7">
        <v>55</v>
      </c>
      <c r="M23" s="41">
        <v>6.756756756756757</v>
      </c>
      <c r="N23" s="32">
        <v>32</v>
      </c>
      <c r="O23" s="14">
        <v>22</v>
      </c>
      <c r="P23" s="14">
        <v>54</v>
      </c>
      <c r="Q23" s="41">
        <v>6.338028169014084</v>
      </c>
    </row>
    <row r="24" spans="1:17" s="4" customFormat="1" ht="15">
      <c r="A24" s="109" t="s">
        <v>37</v>
      </c>
      <c r="B24" s="7">
        <v>19</v>
      </c>
      <c r="C24" s="7">
        <v>10</v>
      </c>
      <c r="D24" s="7">
        <v>29</v>
      </c>
      <c r="E24" s="41">
        <v>6.029106029106029</v>
      </c>
      <c r="F24" s="7">
        <v>10</v>
      </c>
      <c r="G24" s="7">
        <v>9</v>
      </c>
      <c r="H24" s="7">
        <f t="shared" si="0"/>
        <v>19</v>
      </c>
      <c r="I24" s="41">
        <v>4.449648711943794</v>
      </c>
      <c r="J24" s="7">
        <v>21</v>
      </c>
      <c r="K24" s="7">
        <v>16</v>
      </c>
      <c r="L24" s="7">
        <v>37</v>
      </c>
      <c r="M24" s="41">
        <v>6.115702479338843</v>
      </c>
      <c r="N24" s="32">
        <v>20</v>
      </c>
      <c r="O24" s="14">
        <v>17</v>
      </c>
      <c r="P24" s="14">
        <v>37</v>
      </c>
      <c r="Q24" s="41">
        <v>5.20393811533052</v>
      </c>
    </row>
    <row r="25" spans="1:17" s="4" customFormat="1" ht="15">
      <c r="A25" s="109" t="s">
        <v>38</v>
      </c>
      <c r="B25" s="7">
        <v>9</v>
      </c>
      <c r="C25" s="7">
        <v>8</v>
      </c>
      <c r="D25" s="7">
        <v>17</v>
      </c>
      <c r="E25" s="41">
        <v>4.381443298969072</v>
      </c>
      <c r="F25" s="7">
        <v>6</v>
      </c>
      <c r="G25" s="7">
        <v>2</v>
      </c>
      <c r="H25" s="7">
        <f t="shared" si="0"/>
        <v>8</v>
      </c>
      <c r="I25" s="41">
        <v>2.547770700636943</v>
      </c>
      <c r="J25" s="7">
        <v>10</v>
      </c>
      <c r="K25" s="7">
        <v>6</v>
      </c>
      <c r="L25" s="7">
        <v>16</v>
      </c>
      <c r="M25" s="41">
        <v>4.102564102564102</v>
      </c>
      <c r="N25" s="32">
        <v>14</v>
      </c>
      <c r="O25" s="14">
        <v>9</v>
      </c>
      <c r="P25" s="14">
        <v>23</v>
      </c>
      <c r="Q25" s="41">
        <v>4.609218436873747</v>
      </c>
    </row>
    <row r="26" spans="1:17" s="4" customFormat="1" ht="15">
      <c r="A26" s="109" t="s">
        <v>39</v>
      </c>
      <c r="B26" s="7">
        <v>4</v>
      </c>
      <c r="C26" s="7">
        <v>9</v>
      </c>
      <c r="D26" s="7">
        <v>13</v>
      </c>
      <c r="E26" s="41">
        <v>4.7272727272727275</v>
      </c>
      <c r="F26" s="7">
        <v>1</v>
      </c>
      <c r="G26" s="7">
        <v>1</v>
      </c>
      <c r="H26" s="7">
        <f t="shared" si="0"/>
        <v>2</v>
      </c>
      <c r="I26" s="41">
        <v>0.9523809523809524</v>
      </c>
      <c r="J26" s="7">
        <v>6</v>
      </c>
      <c r="K26" s="7">
        <v>9</v>
      </c>
      <c r="L26" s="7">
        <v>15</v>
      </c>
      <c r="M26" s="41">
        <v>5.836575875486381</v>
      </c>
      <c r="N26" s="32">
        <v>2</v>
      </c>
      <c r="O26" s="14">
        <v>4</v>
      </c>
      <c r="P26" s="14">
        <v>6</v>
      </c>
      <c r="Q26" s="41">
        <v>1.9672131147540985</v>
      </c>
    </row>
    <row r="27" spans="1:17" s="4" customFormat="1" ht="15">
      <c r="A27" s="109" t="s">
        <v>40</v>
      </c>
      <c r="B27" s="7">
        <v>3</v>
      </c>
      <c r="C27" s="7">
        <v>2</v>
      </c>
      <c r="D27" s="7">
        <v>5</v>
      </c>
      <c r="E27" s="41">
        <v>3.3333333333333335</v>
      </c>
      <c r="F27" s="7">
        <v>0</v>
      </c>
      <c r="G27" s="7">
        <v>0</v>
      </c>
      <c r="H27" s="7">
        <f t="shared" si="0"/>
        <v>0</v>
      </c>
      <c r="I27" s="41">
        <v>0</v>
      </c>
      <c r="J27" s="7">
        <v>1</v>
      </c>
      <c r="K27" s="7">
        <v>2</v>
      </c>
      <c r="L27" s="7">
        <v>3</v>
      </c>
      <c r="M27" s="41">
        <v>1.948051948051948</v>
      </c>
      <c r="N27" s="213">
        <v>3</v>
      </c>
      <c r="O27" s="216">
        <v>7</v>
      </c>
      <c r="P27" s="216">
        <v>10</v>
      </c>
      <c r="Q27" s="214">
        <v>3.322259136212625</v>
      </c>
    </row>
    <row r="28" spans="1:17" s="4" customFormat="1" ht="15">
      <c r="A28" s="109" t="s">
        <v>41</v>
      </c>
      <c r="B28" s="7">
        <v>0</v>
      </c>
      <c r="C28" s="7">
        <v>0</v>
      </c>
      <c r="D28" s="7">
        <v>0</v>
      </c>
      <c r="E28" s="41">
        <v>0</v>
      </c>
      <c r="F28" s="7">
        <v>0</v>
      </c>
      <c r="G28" s="7">
        <v>2</v>
      </c>
      <c r="H28" s="7">
        <f t="shared" si="0"/>
        <v>2</v>
      </c>
      <c r="I28" s="41">
        <v>4.166666666666666</v>
      </c>
      <c r="J28" s="7">
        <v>0</v>
      </c>
      <c r="K28" s="7">
        <v>2</v>
      </c>
      <c r="L28" s="7">
        <v>2</v>
      </c>
      <c r="M28" s="41">
        <v>2.941176470588235</v>
      </c>
      <c r="N28" s="213"/>
      <c r="O28" s="216"/>
      <c r="P28" s="216"/>
      <c r="Q28" s="214"/>
    </row>
    <row r="29" spans="1:17" s="4" customFormat="1" ht="15">
      <c r="A29" s="109" t="s">
        <v>42</v>
      </c>
      <c r="B29" s="7">
        <v>0</v>
      </c>
      <c r="C29" s="7">
        <v>0</v>
      </c>
      <c r="D29" s="7">
        <v>0</v>
      </c>
      <c r="E29" s="41">
        <v>0</v>
      </c>
      <c r="F29" s="7">
        <v>0</v>
      </c>
      <c r="G29" s="7">
        <v>0</v>
      </c>
      <c r="H29" s="7">
        <f t="shared" si="0"/>
        <v>0</v>
      </c>
      <c r="I29" s="41">
        <v>0</v>
      </c>
      <c r="J29" s="7">
        <v>0</v>
      </c>
      <c r="K29" s="7">
        <v>0</v>
      </c>
      <c r="L29" s="7">
        <v>0</v>
      </c>
      <c r="M29" s="41">
        <v>0</v>
      </c>
      <c r="N29" s="213"/>
      <c r="O29" s="216"/>
      <c r="P29" s="216"/>
      <c r="Q29" s="214"/>
    </row>
    <row r="30" spans="1:17" s="4" customFormat="1" ht="15">
      <c r="A30" s="109" t="s">
        <v>43</v>
      </c>
      <c r="B30" s="7">
        <v>0</v>
      </c>
      <c r="C30" s="7">
        <v>0</v>
      </c>
      <c r="D30" s="7">
        <v>0</v>
      </c>
      <c r="E30" s="41">
        <v>0</v>
      </c>
      <c r="F30" s="7">
        <v>0</v>
      </c>
      <c r="G30" s="7">
        <v>0</v>
      </c>
      <c r="H30" s="7">
        <f t="shared" si="0"/>
        <v>0</v>
      </c>
      <c r="I30" s="41">
        <v>0</v>
      </c>
      <c r="J30" s="7">
        <v>0</v>
      </c>
      <c r="K30" s="7">
        <v>0</v>
      </c>
      <c r="L30" s="7">
        <v>0</v>
      </c>
      <c r="M30" s="41">
        <v>0</v>
      </c>
      <c r="N30" s="213"/>
      <c r="O30" s="216"/>
      <c r="P30" s="216"/>
      <c r="Q30" s="214"/>
    </row>
    <row r="31" spans="1:17" s="4" customFormat="1" ht="15.75">
      <c r="A31" s="110" t="s">
        <v>25</v>
      </c>
      <c r="B31" s="39">
        <v>706</v>
      </c>
      <c r="C31" s="39">
        <v>629</v>
      </c>
      <c r="D31" s="39">
        <v>1335</v>
      </c>
      <c r="E31" s="42">
        <v>7.415430761539743</v>
      </c>
      <c r="F31" s="39">
        <f>SUM(F12:F30)</f>
        <v>559</v>
      </c>
      <c r="G31" s="39">
        <f>SUM(G12:G30)</f>
        <v>498</v>
      </c>
      <c r="H31" s="39">
        <f t="shared" si="0"/>
        <v>1057</v>
      </c>
      <c r="I31" s="42">
        <v>6.7900044966917195</v>
      </c>
      <c r="J31" s="39">
        <f>SUM(J12:J30)</f>
        <v>873</v>
      </c>
      <c r="K31" s="39">
        <f>SUM(K12:K30)</f>
        <v>751</v>
      </c>
      <c r="L31" s="39">
        <f>SUM(L12:L30)</f>
        <v>1624</v>
      </c>
      <c r="M31" s="42">
        <v>9.762548842801323</v>
      </c>
      <c r="N31" s="182">
        <v>817</v>
      </c>
      <c r="O31" s="39">
        <v>705</v>
      </c>
      <c r="P31" s="39">
        <v>1522</v>
      </c>
      <c r="Q31" s="42">
        <v>9.060063098993988</v>
      </c>
    </row>
    <row r="32" spans="1:17" s="4" customFormat="1" ht="15">
      <c r="A32" s="111"/>
      <c r="B32" s="10"/>
      <c r="C32" s="10"/>
      <c r="D32" s="10"/>
      <c r="E32" s="41"/>
      <c r="F32" s="10"/>
      <c r="G32" s="10"/>
      <c r="H32" s="10"/>
      <c r="I32" s="41"/>
      <c r="J32" s="10"/>
      <c r="K32" s="10"/>
      <c r="L32" s="10"/>
      <c r="M32" s="41"/>
      <c r="N32" s="10"/>
      <c r="O32" s="10"/>
      <c r="P32" s="10"/>
      <c r="Q32" s="41"/>
    </row>
    <row r="33" spans="1:17" s="4" customFormat="1" ht="15.75">
      <c r="A33" s="108" t="s">
        <v>21</v>
      </c>
      <c r="B33" s="40"/>
      <c r="C33" s="40"/>
      <c r="D33" s="40"/>
      <c r="E33" s="90"/>
      <c r="F33" s="40"/>
      <c r="G33" s="40"/>
      <c r="H33" s="40"/>
      <c r="I33" s="90"/>
      <c r="J33" s="40"/>
      <c r="K33" s="40"/>
      <c r="L33" s="40"/>
      <c r="M33" s="90"/>
      <c r="N33" s="40"/>
      <c r="O33" s="40"/>
      <c r="P33" s="40"/>
      <c r="Q33" s="90"/>
    </row>
    <row r="34" spans="1:17" s="4" customFormat="1" ht="15">
      <c r="A34" s="181" t="s">
        <v>225</v>
      </c>
      <c r="B34" s="9">
        <v>33</v>
      </c>
      <c r="C34" s="9">
        <v>48</v>
      </c>
      <c r="D34" s="9">
        <v>81</v>
      </c>
      <c r="E34" s="41">
        <v>5.692199578355587</v>
      </c>
      <c r="F34" s="9">
        <v>196</v>
      </c>
      <c r="G34" s="9">
        <v>174</v>
      </c>
      <c r="H34" s="9">
        <v>370</v>
      </c>
      <c r="I34" s="41">
        <v>9.203980099502488</v>
      </c>
      <c r="J34" s="9">
        <v>256</v>
      </c>
      <c r="K34" s="9">
        <v>238</v>
      </c>
      <c r="L34" s="9">
        <v>494</v>
      </c>
      <c r="M34" s="41">
        <v>13.261744966442954</v>
      </c>
      <c r="N34" s="9">
        <v>321</v>
      </c>
      <c r="O34" s="9">
        <v>287</v>
      </c>
      <c r="P34" s="9">
        <v>608</v>
      </c>
      <c r="Q34" s="41">
        <v>14.993834771886561</v>
      </c>
    </row>
    <row r="35" spans="1:17" s="4" customFormat="1" ht="15">
      <c r="A35" s="109" t="s">
        <v>26</v>
      </c>
      <c r="B35" s="9">
        <v>118</v>
      </c>
      <c r="C35" s="9">
        <v>135</v>
      </c>
      <c r="D35" s="9">
        <v>253</v>
      </c>
      <c r="E35" s="41">
        <v>5.202549866337652</v>
      </c>
      <c r="F35" s="9">
        <v>162</v>
      </c>
      <c r="G35" s="9">
        <v>152</v>
      </c>
      <c r="H35" s="9">
        <v>314</v>
      </c>
      <c r="I35" s="41">
        <v>6.954595791805095</v>
      </c>
      <c r="J35" s="9">
        <v>175</v>
      </c>
      <c r="K35" s="9">
        <v>152</v>
      </c>
      <c r="L35" s="9">
        <v>327</v>
      </c>
      <c r="M35" s="41">
        <v>7.529357586921483</v>
      </c>
      <c r="N35" s="9">
        <v>234</v>
      </c>
      <c r="O35" s="9">
        <v>183</v>
      </c>
      <c r="P35" s="9">
        <v>417</v>
      </c>
      <c r="Q35" s="41">
        <v>11.173633440514468</v>
      </c>
    </row>
    <row r="36" spans="1:17" s="4" customFormat="1" ht="15">
      <c r="A36" s="109" t="s">
        <v>27</v>
      </c>
      <c r="B36" s="9">
        <v>94</v>
      </c>
      <c r="C36" s="9">
        <v>93</v>
      </c>
      <c r="D36" s="9">
        <v>187</v>
      </c>
      <c r="E36" s="41">
        <v>4.180639391906998</v>
      </c>
      <c r="F36" s="9">
        <v>311</v>
      </c>
      <c r="G36" s="9">
        <v>315</v>
      </c>
      <c r="H36" s="9">
        <v>626</v>
      </c>
      <c r="I36" s="41">
        <v>14.578481602235676</v>
      </c>
      <c r="J36" s="9">
        <v>172</v>
      </c>
      <c r="K36" s="9">
        <v>170</v>
      </c>
      <c r="L36" s="9">
        <v>342</v>
      </c>
      <c r="M36" s="41">
        <v>7.763904653802498</v>
      </c>
      <c r="N36" s="9">
        <v>211</v>
      </c>
      <c r="O36" s="9">
        <v>206</v>
      </c>
      <c r="P36" s="9">
        <v>417</v>
      </c>
      <c r="Q36" s="41">
        <v>10.675883256528419</v>
      </c>
    </row>
    <row r="37" spans="1:17" s="4" customFormat="1" ht="15">
      <c r="A37" s="109" t="s">
        <v>28</v>
      </c>
      <c r="B37" s="9">
        <v>92</v>
      </c>
      <c r="C37" s="9">
        <v>181</v>
      </c>
      <c r="D37" s="9">
        <v>273</v>
      </c>
      <c r="E37" s="41">
        <v>7.187993680884676</v>
      </c>
      <c r="F37" s="9">
        <v>258</v>
      </c>
      <c r="G37" s="9">
        <v>405</v>
      </c>
      <c r="H37" s="9">
        <v>663</v>
      </c>
      <c r="I37" s="41">
        <v>17.572223694672676</v>
      </c>
      <c r="J37" s="9">
        <v>246</v>
      </c>
      <c r="K37" s="9">
        <v>412</v>
      </c>
      <c r="L37" s="9">
        <v>658</v>
      </c>
      <c r="M37" s="41">
        <v>14.8298399819698</v>
      </c>
      <c r="N37" s="9">
        <v>244</v>
      </c>
      <c r="O37" s="9">
        <v>364</v>
      </c>
      <c r="P37" s="9">
        <v>608</v>
      </c>
      <c r="Q37" s="41">
        <v>15.311004784688995</v>
      </c>
    </row>
    <row r="38" spans="1:17" s="4" customFormat="1" ht="15">
      <c r="A38" s="109" t="s">
        <v>29</v>
      </c>
      <c r="B38" s="9">
        <v>142</v>
      </c>
      <c r="C38" s="9">
        <v>252</v>
      </c>
      <c r="D38" s="9">
        <v>394</v>
      </c>
      <c r="E38" s="41">
        <v>10.571505232090153</v>
      </c>
      <c r="F38" s="9">
        <v>197</v>
      </c>
      <c r="G38" s="9">
        <v>297</v>
      </c>
      <c r="H38" s="9">
        <v>494</v>
      </c>
      <c r="I38" s="41">
        <v>14.110254213081976</v>
      </c>
      <c r="J38" s="9">
        <v>312</v>
      </c>
      <c r="K38" s="9">
        <v>462</v>
      </c>
      <c r="L38" s="9">
        <v>774</v>
      </c>
      <c r="M38" s="41">
        <v>18.48578934798185</v>
      </c>
      <c r="N38" s="9">
        <v>323</v>
      </c>
      <c r="O38" s="9">
        <v>475</v>
      </c>
      <c r="P38" s="9">
        <v>798</v>
      </c>
      <c r="Q38" s="41">
        <v>19.031719532554256</v>
      </c>
    </row>
    <row r="39" spans="1:17" s="4" customFormat="1" ht="15">
      <c r="A39" s="109" t="s">
        <v>30</v>
      </c>
      <c r="B39" s="9">
        <v>194</v>
      </c>
      <c r="C39" s="9">
        <v>223</v>
      </c>
      <c r="D39" s="9">
        <v>417</v>
      </c>
      <c r="E39" s="41">
        <v>11.377899045020463</v>
      </c>
      <c r="F39" s="9">
        <v>189</v>
      </c>
      <c r="G39" s="9">
        <v>220</v>
      </c>
      <c r="H39" s="9">
        <v>409</v>
      </c>
      <c r="I39" s="41">
        <v>11.709132550815918</v>
      </c>
      <c r="J39" s="9">
        <v>304</v>
      </c>
      <c r="K39" s="9">
        <v>329</v>
      </c>
      <c r="L39" s="9">
        <v>633</v>
      </c>
      <c r="M39" s="41">
        <v>15.844806007509387</v>
      </c>
      <c r="N39" s="9">
        <v>332</v>
      </c>
      <c r="O39" s="9">
        <v>416</v>
      </c>
      <c r="P39" s="9">
        <v>748</v>
      </c>
      <c r="Q39" s="41">
        <v>18.041485769416305</v>
      </c>
    </row>
    <row r="40" spans="1:17" s="4" customFormat="1" ht="15">
      <c r="A40" s="109" t="s">
        <v>31</v>
      </c>
      <c r="B40" s="9">
        <v>157</v>
      </c>
      <c r="C40" s="9">
        <v>122</v>
      </c>
      <c r="D40" s="9">
        <v>279</v>
      </c>
      <c r="E40" s="41">
        <v>8.743340645565652</v>
      </c>
      <c r="F40" s="9">
        <v>203</v>
      </c>
      <c r="G40" s="9">
        <v>183</v>
      </c>
      <c r="H40" s="9">
        <v>386</v>
      </c>
      <c r="I40" s="41">
        <v>10.415542363734485</v>
      </c>
      <c r="J40" s="9">
        <v>239</v>
      </c>
      <c r="K40" s="9">
        <v>250</v>
      </c>
      <c r="L40" s="9">
        <v>489</v>
      </c>
      <c r="M40" s="41">
        <v>12.580396192436327</v>
      </c>
      <c r="N40" s="9">
        <v>269</v>
      </c>
      <c r="O40" s="9">
        <v>261</v>
      </c>
      <c r="P40" s="9">
        <v>530</v>
      </c>
      <c r="Q40" s="41">
        <v>14.251142780317288</v>
      </c>
    </row>
    <row r="41" spans="1:17" s="4" customFormat="1" ht="15">
      <c r="A41" s="109" t="s">
        <v>32</v>
      </c>
      <c r="B41" s="9">
        <v>108</v>
      </c>
      <c r="C41" s="9">
        <v>87</v>
      </c>
      <c r="D41" s="9">
        <v>195</v>
      </c>
      <c r="E41" s="41">
        <v>7.0473436935309</v>
      </c>
      <c r="F41" s="9">
        <v>125</v>
      </c>
      <c r="G41" s="9">
        <v>120</v>
      </c>
      <c r="H41" s="9">
        <v>245</v>
      </c>
      <c r="I41" s="41">
        <v>7.753164556962025</v>
      </c>
      <c r="J41" s="9">
        <v>182</v>
      </c>
      <c r="K41" s="9">
        <v>146</v>
      </c>
      <c r="L41" s="9">
        <v>328</v>
      </c>
      <c r="M41" s="41">
        <v>8.515057113187954</v>
      </c>
      <c r="N41" s="9">
        <v>155</v>
      </c>
      <c r="O41" s="9">
        <v>174</v>
      </c>
      <c r="P41" s="9">
        <v>329</v>
      </c>
      <c r="Q41" s="41">
        <v>9.2728297632469</v>
      </c>
    </row>
    <row r="42" spans="1:17" s="4" customFormat="1" ht="15">
      <c r="A42" s="109" t="s">
        <v>33</v>
      </c>
      <c r="B42" s="9">
        <v>61</v>
      </c>
      <c r="C42" s="9">
        <v>54</v>
      </c>
      <c r="D42" s="9">
        <v>115</v>
      </c>
      <c r="E42" s="41">
        <v>5.198915009041592</v>
      </c>
      <c r="F42" s="9">
        <v>88</v>
      </c>
      <c r="G42" s="9">
        <v>71</v>
      </c>
      <c r="H42" s="9">
        <v>159</v>
      </c>
      <c r="I42" s="41">
        <v>5.921787709497207</v>
      </c>
      <c r="J42" s="9">
        <v>147</v>
      </c>
      <c r="K42" s="9">
        <v>105</v>
      </c>
      <c r="L42" s="9">
        <v>252</v>
      </c>
      <c r="M42" s="41">
        <v>7.917059377945335</v>
      </c>
      <c r="N42" s="9">
        <v>154</v>
      </c>
      <c r="O42" s="9">
        <v>118</v>
      </c>
      <c r="P42" s="9">
        <v>272</v>
      </c>
      <c r="Q42" s="41">
        <v>7.985907222548444</v>
      </c>
    </row>
    <row r="43" spans="1:17" s="4" customFormat="1" ht="15">
      <c r="A43" s="109" t="s">
        <v>34</v>
      </c>
      <c r="B43" s="9">
        <v>57</v>
      </c>
      <c r="C43" s="9">
        <v>43</v>
      </c>
      <c r="D43" s="9">
        <v>100</v>
      </c>
      <c r="E43" s="41">
        <v>5.2356020942408374</v>
      </c>
      <c r="F43" s="9">
        <v>55</v>
      </c>
      <c r="G43" s="9">
        <v>35</v>
      </c>
      <c r="H43" s="9">
        <v>90</v>
      </c>
      <c r="I43" s="41">
        <v>4.20954162768943</v>
      </c>
      <c r="J43" s="9">
        <v>137</v>
      </c>
      <c r="K43" s="9">
        <v>68</v>
      </c>
      <c r="L43" s="9">
        <v>205</v>
      </c>
      <c r="M43" s="41">
        <v>7.487216946676406</v>
      </c>
      <c r="N43" s="9">
        <v>103</v>
      </c>
      <c r="O43" s="9">
        <v>93</v>
      </c>
      <c r="P43" s="9">
        <v>196</v>
      </c>
      <c r="Q43" s="41">
        <v>6.5551839464882935</v>
      </c>
    </row>
    <row r="44" spans="1:17" s="4" customFormat="1" ht="15">
      <c r="A44" s="109" t="s">
        <v>35</v>
      </c>
      <c r="B44" s="9">
        <v>44</v>
      </c>
      <c r="C44" s="9">
        <v>25</v>
      </c>
      <c r="D44" s="9">
        <v>69</v>
      </c>
      <c r="E44" s="41">
        <v>4.4921875</v>
      </c>
      <c r="F44" s="9">
        <v>45</v>
      </c>
      <c r="G44" s="9">
        <v>36</v>
      </c>
      <c r="H44" s="9">
        <v>81</v>
      </c>
      <c r="I44" s="41">
        <v>4.568527918781726</v>
      </c>
      <c r="J44" s="9">
        <v>92</v>
      </c>
      <c r="K44" s="9">
        <v>31</v>
      </c>
      <c r="L44" s="9">
        <v>123</v>
      </c>
      <c r="M44" s="41">
        <v>5.655172413793103</v>
      </c>
      <c r="N44" s="9">
        <v>53</v>
      </c>
      <c r="O44" s="9">
        <v>68</v>
      </c>
      <c r="P44" s="9">
        <v>121</v>
      </c>
      <c r="Q44" s="41">
        <v>4.86529955770004</v>
      </c>
    </row>
    <row r="45" spans="1:17" s="4" customFormat="1" ht="15">
      <c r="A45" s="109" t="s">
        <v>36</v>
      </c>
      <c r="B45" s="9">
        <v>19</v>
      </c>
      <c r="C45" s="9">
        <v>24</v>
      </c>
      <c r="D45" s="9">
        <v>43</v>
      </c>
      <c r="E45" s="41">
        <v>3.739130434782609</v>
      </c>
      <c r="F45" s="9">
        <v>42</v>
      </c>
      <c r="G45" s="9">
        <v>26</v>
      </c>
      <c r="H45" s="9">
        <v>68</v>
      </c>
      <c r="I45" s="41">
        <v>4.635310156782549</v>
      </c>
      <c r="J45" s="9">
        <v>35</v>
      </c>
      <c r="K45" s="9">
        <v>29</v>
      </c>
      <c r="L45" s="9">
        <v>64</v>
      </c>
      <c r="M45" s="41">
        <v>3.7274315666860804</v>
      </c>
      <c r="N45" s="9">
        <v>64</v>
      </c>
      <c r="O45" s="9">
        <v>47</v>
      </c>
      <c r="P45" s="9">
        <v>111</v>
      </c>
      <c r="Q45" s="41">
        <v>5.78125</v>
      </c>
    </row>
    <row r="46" spans="1:17" s="4" customFormat="1" ht="15">
      <c r="A46" s="109" t="s">
        <v>37</v>
      </c>
      <c r="B46" s="9">
        <v>11</v>
      </c>
      <c r="C46" s="9">
        <v>10</v>
      </c>
      <c r="D46" s="9">
        <v>21</v>
      </c>
      <c r="E46" s="41">
        <v>2.2269353128313893</v>
      </c>
      <c r="F46" s="9">
        <v>20</v>
      </c>
      <c r="G46" s="9">
        <v>14</v>
      </c>
      <c r="H46" s="9">
        <v>34</v>
      </c>
      <c r="I46" s="41">
        <v>3.216650898770104</v>
      </c>
      <c r="J46" s="9">
        <v>27</v>
      </c>
      <c r="K46" s="9">
        <v>23</v>
      </c>
      <c r="L46" s="9">
        <v>50</v>
      </c>
      <c r="M46" s="41">
        <v>3.7202380952380953</v>
      </c>
      <c r="N46" s="9">
        <v>37</v>
      </c>
      <c r="O46" s="9">
        <v>25</v>
      </c>
      <c r="P46" s="9">
        <v>62</v>
      </c>
      <c r="Q46" s="41">
        <v>4.264099037138927</v>
      </c>
    </row>
    <row r="47" spans="1:17" s="4" customFormat="1" ht="15">
      <c r="A47" s="109" t="s">
        <v>38</v>
      </c>
      <c r="B47" s="9">
        <v>7</v>
      </c>
      <c r="C47" s="9">
        <v>5</v>
      </c>
      <c r="D47" s="9">
        <v>12</v>
      </c>
      <c r="E47" s="41">
        <v>1.6260162601626018</v>
      </c>
      <c r="F47" s="9">
        <v>8</v>
      </c>
      <c r="G47" s="9">
        <v>11</v>
      </c>
      <c r="H47" s="9">
        <v>19</v>
      </c>
      <c r="I47" s="41">
        <v>2.3284313725490198</v>
      </c>
      <c r="J47" s="9">
        <v>14</v>
      </c>
      <c r="K47" s="9">
        <v>6</v>
      </c>
      <c r="L47" s="9">
        <v>20</v>
      </c>
      <c r="M47" s="41">
        <v>2.1810250817884405</v>
      </c>
      <c r="N47" s="9">
        <v>12</v>
      </c>
      <c r="O47" s="9">
        <v>16</v>
      </c>
      <c r="P47" s="9">
        <v>28</v>
      </c>
      <c r="Q47" s="41">
        <v>2.6266416510318953</v>
      </c>
    </row>
    <row r="48" spans="1:17" s="4" customFormat="1" ht="15">
      <c r="A48" s="109" t="s">
        <v>39</v>
      </c>
      <c r="B48" s="9">
        <v>1</v>
      </c>
      <c r="C48" s="9">
        <v>5</v>
      </c>
      <c r="D48" s="9">
        <v>6</v>
      </c>
      <c r="E48" s="41">
        <v>1.4354066985645932</v>
      </c>
      <c r="F48" s="9">
        <v>3</v>
      </c>
      <c r="G48" s="9">
        <v>9</v>
      </c>
      <c r="H48" s="9">
        <v>12</v>
      </c>
      <c r="I48" s="41">
        <v>2.272727272727273</v>
      </c>
      <c r="J48" s="9">
        <v>6</v>
      </c>
      <c r="K48" s="9">
        <v>7</v>
      </c>
      <c r="L48" s="9">
        <v>13</v>
      </c>
      <c r="M48" s="41">
        <v>2.1241830065359477</v>
      </c>
      <c r="N48" s="9">
        <v>6</v>
      </c>
      <c r="O48" s="9">
        <v>15</v>
      </c>
      <c r="P48" s="9">
        <v>21</v>
      </c>
      <c r="Q48" s="41">
        <v>3.0927835051546393</v>
      </c>
    </row>
    <row r="49" spans="1:17" s="4" customFormat="1" ht="15">
      <c r="A49" s="109" t="s">
        <v>40</v>
      </c>
      <c r="B49" s="9">
        <v>2</v>
      </c>
      <c r="C49" s="9">
        <v>1</v>
      </c>
      <c r="D49" s="9">
        <v>3</v>
      </c>
      <c r="E49" s="41">
        <v>1.4150943396226416</v>
      </c>
      <c r="F49" s="9">
        <v>2</v>
      </c>
      <c r="G49" s="9">
        <v>2</v>
      </c>
      <c r="H49" s="9">
        <v>4</v>
      </c>
      <c r="I49" s="41">
        <v>1.7094017094017095</v>
      </c>
      <c r="J49" s="9">
        <v>0</v>
      </c>
      <c r="K49" s="9">
        <v>8</v>
      </c>
      <c r="L49" s="9">
        <v>8</v>
      </c>
      <c r="M49" s="41">
        <v>2.209944751381215</v>
      </c>
      <c r="N49" s="218">
        <v>6</v>
      </c>
      <c r="O49" s="217">
        <v>21</v>
      </c>
      <c r="P49" s="217">
        <v>27</v>
      </c>
      <c r="Q49" s="214">
        <v>4.153846153846154</v>
      </c>
    </row>
    <row r="50" spans="1:17" s="4" customFormat="1" ht="15">
      <c r="A50" s="109" t="s">
        <v>41</v>
      </c>
      <c r="B50" s="9">
        <v>0</v>
      </c>
      <c r="C50" s="9">
        <v>3</v>
      </c>
      <c r="D50" s="9">
        <v>3</v>
      </c>
      <c r="E50" s="41">
        <v>3.3707865168539324</v>
      </c>
      <c r="F50" s="9">
        <v>0</v>
      </c>
      <c r="G50" s="9">
        <v>1</v>
      </c>
      <c r="H50" s="9">
        <v>1</v>
      </c>
      <c r="I50" s="41">
        <v>1.0416666666666665</v>
      </c>
      <c r="J50" s="9">
        <v>0</v>
      </c>
      <c r="K50" s="9">
        <v>2</v>
      </c>
      <c r="L50" s="9">
        <v>2</v>
      </c>
      <c r="M50" s="41">
        <v>1.3513513513513513</v>
      </c>
      <c r="N50" s="218"/>
      <c r="O50" s="217"/>
      <c r="P50" s="217"/>
      <c r="Q50" s="214"/>
    </row>
    <row r="51" spans="1:17" s="4" customFormat="1" ht="15">
      <c r="A51" s="109" t="s">
        <v>42</v>
      </c>
      <c r="B51" s="9">
        <v>0</v>
      </c>
      <c r="C51" s="9">
        <v>2</v>
      </c>
      <c r="D51" s="9">
        <v>2</v>
      </c>
      <c r="E51" s="41">
        <v>6.0606060606060606</v>
      </c>
      <c r="F51" s="9">
        <v>0</v>
      </c>
      <c r="G51" s="9">
        <v>1</v>
      </c>
      <c r="H51" s="9">
        <v>1</v>
      </c>
      <c r="I51" s="41">
        <v>4.166666666666666</v>
      </c>
      <c r="J51" s="9">
        <v>0</v>
      </c>
      <c r="K51" s="9">
        <v>0</v>
      </c>
      <c r="L51" s="9">
        <v>0</v>
      </c>
      <c r="M51" s="41">
        <v>0</v>
      </c>
      <c r="N51" s="218"/>
      <c r="O51" s="217"/>
      <c r="P51" s="217"/>
      <c r="Q51" s="214"/>
    </row>
    <row r="52" spans="1:17" s="4" customFormat="1" ht="15">
      <c r="A52" s="109" t="s">
        <v>43</v>
      </c>
      <c r="B52" s="9">
        <v>0</v>
      </c>
      <c r="C52" s="9">
        <v>0</v>
      </c>
      <c r="D52" s="9">
        <v>0</v>
      </c>
      <c r="E52" s="41">
        <v>0</v>
      </c>
      <c r="F52" s="9">
        <v>0</v>
      </c>
      <c r="G52" s="9">
        <v>0</v>
      </c>
      <c r="H52" s="9">
        <v>0</v>
      </c>
      <c r="I52" s="41">
        <v>0</v>
      </c>
      <c r="J52" s="9">
        <v>0</v>
      </c>
      <c r="K52" s="9">
        <v>0</v>
      </c>
      <c r="L52" s="9">
        <v>0</v>
      </c>
      <c r="M52" s="41">
        <v>0</v>
      </c>
      <c r="N52" s="218"/>
      <c r="O52" s="217"/>
      <c r="P52" s="217"/>
      <c r="Q52" s="214"/>
    </row>
    <row r="53" spans="1:17" s="4" customFormat="1" ht="15.75">
      <c r="A53" s="110" t="s">
        <v>25</v>
      </c>
      <c r="B53" s="39">
        <v>1140</v>
      </c>
      <c r="C53" s="39">
        <v>1313</v>
      </c>
      <c r="D53" s="39">
        <v>2453</v>
      </c>
      <c r="E53" s="42">
        <v>6.60118406889128</v>
      </c>
      <c r="F53" s="39">
        <v>1904</v>
      </c>
      <c r="G53" s="39">
        <v>2072</v>
      </c>
      <c r="H53" s="39">
        <v>3976</v>
      </c>
      <c r="I53" s="42">
        <v>9.630383180739233</v>
      </c>
      <c r="J53" s="39">
        <f>SUM(J34:J52)</f>
        <v>2344</v>
      </c>
      <c r="K53" s="39">
        <f>SUM(K34:K52)</f>
        <v>2438</v>
      </c>
      <c r="L53" s="39">
        <f>SUM(L34:L52)</f>
        <v>4782</v>
      </c>
      <c r="M53" s="42">
        <v>10.4</v>
      </c>
      <c r="N53" s="39">
        <v>2524</v>
      </c>
      <c r="O53" s="39">
        <v>2769</v>
      </c>
      <c r="P53" s="39">
        <v>5293</v>
      </c>
      <c r="Q53" s="42">
        <v>11.52606593789469</v>
      </c>
    </row>
    <row r="54" spans="1:17" s="4" customFormat="1" ht="15">
      <c r="A54" s="111"/>
      <c r="B54" s="10"/>
      <c r="C54" s="10"/>
      <c r="D54" s="10"/>
      <c r="E54" s="41"/>
      <c r="F54" s="10"/>
      <c r="G54" s="10"/>
      <c r="H54" s="10"/>
      <c r="I54" s="41"/>
      <c r="J54" s="10"/>
      <c r="K54" s="10"/>
      <c r="L54" s="10"/>
      <c r="M54" s="41"/>
      <c r="N54" s="10"/>
      <c r="O54" s="10"/>
      <c r="P54" s="10"/>
      <c r="Q54" s="41"/>
    </row>
    <row r="55" spans="1:17" s="4" customFormat="1" ht="15.75">
      <c r="A55" s="108" t="s">
        <v>24</v>
      </c>
      <c r="B55" s="40"/>
      <c r="C55" s="40"/>
      <c r="D55" s="40"/>
      <c r="E55" s="90"/>
      <c r="F55" s="40"/>
      <c r="G55" s="40"/>
      <c r="H55" s="40"/>
      <c r="I55" s="90"/>
      <c r="J55" s="40"/>
      <c r="K55" s="40"/>
      <c r="L55" s="40"/>
      <c r="M55" s="90"/>
      <c r="N55" s="40"/>
      <c r="O55" s="40"/>
      <c r="P55" s="40"/>
      <c r="Q55" s="90"/>
    </row>
    <row r="56" spans="1:17" s="4" customFormat="1" ht="15">
      <c r="A56" s="181" t="s">
        <v>225</v>
      </c>
      <c r="B56" s="4">
        <v>412</v>
      </c>
      <c r="C56" s="4">
        <v>403</v>
      </c>
      <c r="D56" s="7">
        <v>815</v>
      </c>
      <c r="E56" s="41">
        <v>18.49750340444848</v>
      </c>
      <c r="F56" s="4">
        <v>1007</v>
      </c>
      <c r="G56" s="4">
        <v>982</v>
      </c>
      <c r="H56" s="7">
        <f aca="true" t="shared" si="1" ref="H56:H75">F56+G56</f>
        <v>1989</v>
      </c>
      <c r="I56" s="41">
        <v>14.311411713915673</v>
      </c>
      <c r="J56" s="4">
        <v>1149</v>
      </c>
      <c r="K56" s="4">
        <v>1151</v>
      </c>
      <c r="L56" s="7">
        <v>2300</v>
      </c>
      <c r="M56" s="41">
        <v>16.060330982473292</v>
      </c>
      <c r="N56" s="4">
        <v>1496</v>
      </c>
      <c r="O56" s="4">
        <v>1282</v>
      </c>
      <c r="P56" s="7">
        <v>2778</v>
      </c>
      <c r="Q56" s="41">
        <v>18.5732432974527</v>
      </c>
    </row>
    <row r="57" spans="1:17" s="4" customFormat="1" ht="15">
      <c r="A57" s="109" t="s">
        <v>26</v>
      </c>
      <c r="B57" s="7">
        <v>1302</v>
      </c>
      <c r="C57" s="7">
        <v>1192</v>
      </c>
      <c r="D57" s="7">
        <v>2494</v>
      </c>
      <c r="E57" s="41">
        <v>16.922241823856695</v>
      </c>
      <c r="F57" s="7">
        <v>904</v>
      </c>
      <c r="G57" s="7">
        <v>892</v>
      </c>
      <c r="H57" s="7">
        <f t="shared" si="1"/>
        <v>1796</v>
      </c>
      <c r="I57" s="41">
        <v>11.780139052866327</v>
      </c>
      <c r="J57" s="7">
        <v>1068</v>
      </c>
      <c r="K57" s="7">
        <v>1083</v>
      </c>
      <c r="L57" s="7">
        <v>2151</v>
      </c>
      <c r="M57" s="41">
        <v>13.685817904180187</v>
      </c>
      <c r="N57" s="7">
        <v>1135</v>
      </c>
      <c r="O57" s="7">
        <v>1135</v>
      </c>
      <c r="P57" s="7">
        <v>2270</v>
      </c>
      <c r="Q57" s="41">
        <v>15.088069125955467</v>
      </c>
    </row>
    <row r="58" spans="1:17" s="4" customFormat="1" ht="15">
      <c r="A58" s="109" t="s">
        <v>27</v>
      </c>
      <c r="B58" s="7">
        <v>1313</v>
      </c>
      <c r="C58" s="7">
        <v>1391</v>
      </c>
      <c r="D58" s="7">
        <v>2704</v>
      </c>
      <c r="E58" s="41">
        <v>19.22092692635769</v>
      </c>
      <c r="F58" s="7">
        <v>1302</v>
      </c>
      <c r="G58" s="7">
        <v>1487</v>
      </c>
      <c r="H58" s="7">
        <f t="shared" si="1"/>
        <v>2789</v>
      </c>
      <c r="I58" s="41">
        <v>17.686600291711585</v>
      </c>
      <c r="J58" s="7">
        <v>1218</v>
      </c>
      <c r="K58" s="7">
        <v>1237</v>
      </c>
      <c r="L58" s="7">
        <v>2455</v>
      </c>
      <c r="M58" s="41">
        <v>14.907699781394218</v>
      </c>
      <c r="N58" s="7">
        <v>1243</v>
      </c>
      <c r="O58" s="7">
        <v>1397</v>
      </c>
      <c r="P58" s="7">
        <v>2640</v>
      </c>
      <c r="Q58" s="41">
        <v>16.36296020825586</v>
      </c>
    </row>
    <row r="59" spans="1:17" s="4" customFormat="1" ht="17.25" customHeight="1">
      <c r="A59" s="109" t="s">
        <v>28</v>
      </c>
      <c r="B59" s="7">
        <v>1124</v>
      </c>
      <c r="C59" s="7">
        <v>1557</v>
      </c>
      <c r="D59" s="7">
        <v>2681</v>
      </c>
      <c r="E59" s="41">
        <v>21.71377662590103</v>
      </c>
      <c r="F59" s="7">
        <v>1091</v>
      </c>
      <c r="G59" s="7">
        <v>1447</v>
      </c>
      <c r="H59" s="7">
        <f t="shared" si="1"/>
        <v>2538</v>
      </c>
      <c r="I59" s="41">
        <v>18.876905912978803</v>
      </c>
      <c r="J59" s="7">
        <v>1046</v>
      </c>
      <c r="K59" s="7">
        <v>1380</v>
      </c>
      <c r="L59" s="7">
        <v>2426</v>
      </c>
      <c r="M59" s="41">
        <v>17.20567375886525</v>
      </c>
      <c r="N59" s="7">
        <v>1119</v>
      </c>
      <c r="O59" s="7">
        <v>1498</v>
      </c>
      <c r="P59" s="7">
        <v>2617</v>
      </c>
      <c r="Q59" s="41">
        <v>20.09058805465991</v>
      </c>
    </row>
    <row r="60" spans="1:17" s="4" customFormat="1" ht="15">
      <c r="A60" s="109" t="s">
        <v>29</v>
      </c>
      <c r="B60" s="7">
        <v>1027</v>
      </c>
      <c r="C60" s="7">
        <v>1329</v>
      </c>
      <c r="D60" s="7">
        <v>2356</v>
      </c>
      <c r="E60" s="41">
        <v>19.19973922255725</v>
      </c>
      <c r="F60" s="7">
        <v>1136</v>
      </c>
      <c r="G60" s="7">
        <v>1326</v>
      </c>
      <c r="H60" s="7">
        <f t="shared" si="1"/>
        <v>2462</v>
      </c>
      <c r="I60" s="41">
        <v>17.922399359394337</v>
      </c>
      <c r="J60" s="7">
        <v>1232</v>
      </c>
      <c r="K60" s="7">
        <v>1571</v>
      </c>
      <c r="L60" s="7">
        <v>2803</v>
      </c>
      <c r="M60" s="41">
        <v>18.65060882294231</v>
      </c>
      <c r="N60" s="7">
        <v>1395</v>
      </c>
      <c r="O60" s="7">
        <v>1677</v>
      </c>
      <c r="P60" s="7">
        <v>3072</v>
      </c>
      <c r="Q60" s="41">
        <v>21.736361706644026</v>
      </c>
    </row>
    <row r="61" spans="1:17" s="4" customFormat="1" ht="15">
      <c r="A61" s="109" t="s">
        <v>30</v>
      </c>
      <c r="B61" s="7">
        <v>1293</v>
      </c>
      <c r="C61" s="7">
        <v>1464</v>
      </c>
      <c r="D61" s="7">
        <v>2757</v>
      </c>
      <c r="E61" s="41">
        <v>19.48409893992933</v>
      </c>
      <c r="F61" s="7">
        <v>1096</v>
      </c>
      <c r="G61" s="7">
        <v>1242</v>
      </c>
      <c r="H61" s="7">
        <f t="shared" si="1"/>
        <v>2338</v>
      </c>
      <c r="I61" s="41">
        <v>16.686888873028334</v>
      </c>
      <c r="J61" s="7">
        <v>1473</v>
      </c>
      <c r="K61" s="7">
        <v>1497</v>
      </c>
      <c r="L61" s="7">
        <v>2970</v>
      </c>
      <c r="M61" s="41">
        <v>19.581987209072327</v>
      </c>
      <c r="N61" s="7">
        <v>1607</v>
      </c>
      <c r="O61" s="7">
        <v>1774</v>
      </c>
      <c r="P61" s="7">
        <v>3381</v>
      </c>
      <c r="Q61" s="41">
        <v>22.30799683293745</v>
      </c>
    </row>
    <row r="62" spans="1:17" s="4" customFormat="1" ht="12" customHeight="1">
      <c r="A62" s="109" t="s">
        <v>31</v>
      </c>
      <c r="B62" s="7">
        <v>1200</v>
      </c>
      <c r="C62" s="7">
        <v>1228</v>
      </c>
      <c r="D62" s="7">
        <v>2428</v>
      </c>
      <c r="E62" s="41">
        <v>18.07758171394535</v>
      </c>
      <c r="F62" s="7">
        <v>1192</v>
      </c>
      <c r="G62" s="7">
        <v>1124</v>
      </c>
      <c r="H62" s="7">
        <f t="shared" si="1"/>
        <v>2316</v>
      </c>
      <c r="I62" s="41">
        <v>14.950616486992446</v>
      </c>
      <c r="J62" s="7">
        <v>1183</v>
      </c>
      <c r="K62" s="7">
        <v>1237</v>
      </c>
      <c r="L62" s="7">
        <v>2420</v>
      </c>
      <c r="M62" s="41">
        <v>16.218752094363648</v>
      </c>
      <c r="N62" s="7">
        <v>1391</v>
      </c>
      <c r="O62" s="7">
        <v>1391</v>
      </c>
      <c r="P62" s="7">
        <v>2782</v>
      </c>
      <c r="Q62" s="41">
        <v>18.340035598918845</v>
      </c>
    </row>
    <row r="63" spans="1:17" s="4" customFormat="1" ht="15">
      <c r="A63" s="109" t="s">
        <v>32</v>
      </c>
      <c r="B63" s="7">
        <v>980</v>
      </c>
      <c r="C63" s="7">
        <v>975</v>
      </c>
      <c r="D63" s="7">
        <v>1955</v>
      </c>
      <c r="E63" s="41">
        <v>15.94616639477977</v>
      </c>
      <c r="F63" s="7">
        <v>846</v>
      </c>
      <c r="G63" s="7">
        <v>759</v>
      </c>
      <c r="H63" s="7">
        <f t="shared" si="1"/>
        <v>1605</v>
      </c>
      <c r="I63" s="41">
        <v>11.497958306468945</v>
      </c>
      <c r="J63" s="7">
        <v>1041</v>
      </c>
      <c r="K63" s="7">
        <v>1024</v>
      </c>
      <c r="L63" s="7">
        <v>2065</v>
      </c>
      <c r="M63" s="41">
        <v>12.840442731003607</v>
      </c>
      <c r="N63" s="7">
        <v>1019</v>
      </c>
      <c r="O63" s="7">
        <v>1139</v>
      </c>
      <c r="P63" s="7">
        <v>2158</v>
      </c>
      <c r="Q63" s="41">
        <v>15.051963451210156</v>
      </c>
    </row>
    <row r="64" spans="1:17" s="4" customFormat="1" ht="15">
      <c r="A64" s="109" t="s">
        <v>33</v>
      </c>
      <c r="B64" s="7">
        <v>716</v>
      </c>
      <c r="C64" s="7">
        <v>648</v>
      </c>
      <c r="D64" s="7">
        <v>1364</v>
      </c>
      <c r="E64" s="41">
        <v>13.61957064403395</v>
      </c>
      <c r="F64" s="7">
        <v>617</v>
      </c>
      <c r="G64" s="7">
        <v>570</v>
      </c>
      <c r="H64" s="7">
        <f t="shared" si="1"/>
        <v>1187</v>
      </c>
      <c r="I64" s="41">
        <v>9.609779792746114</v>
      </c>
      <c r="J64" s="7">
        <v>782</v>
      </c>
      <c r="K64" s="7">
        <v>737</v>
      </c>
      <c r="L64" s="7">
        <v>1519</v>
      </c>
      <c r="M64" s="41">
        <v>10.657405458499964</v>
      </c>
      <c r="N64" s="7">
        <v>936</v>
      </c>
      <c r="O64" s="7">
        <v>942</v>
      </c>
      <c r="P64" s="7">
        <v>1878</v>
      </c>
      <c r="Q64" s="41">
        <v>12.253686545739265</v>
      </c>
    </row>
    <row r="65" spans="1:17" s="4" customFormat="1" ht="15">
      <c r="A65" s="109" t="s">
        <v>34</v>
      </c>
      <c r="B65" s="7">
        <v>496</v>
      </c>
      <c r="C65" s="7">
        <v>475</v>
      </c>
      <c r="D65" s="7">
        <v>971</v>
      </c>
      <c r="E65" s="41">
        <v>11.476184848126698</v>
      </c>
      <c r="F65" s="7">
        <v>392</v>
      </c>
      <c r="G65" s="7">
        <v>367</v>
      </c>
      <c r="H65" s="7">
        <f t="shared" si="1"/>
        <v>759</v>
      </c>
      <c r="I65" s="41">
        <v>7.675194660734149</v>
      </c>
      <c r="J65" s="7">
        <v>542</v>
      </c>
      <c r="K65" s="7">
        <v>562</v>
      </c>
      <c r="L65" s="7">
        <v>1104</v>
      </c>
      <c r="M65" s="41">
        <v>8.879594627201802</v>
      </c>
      <c r="N65" s="7">
        <v>629</v>
      </c>
      <c r="O65" s="7">
        <v>632</v>
      </c>
      <c r="P65" s="7">
        <v>1261</v>
      </c>
      <c r="Q65" s="41">
        <v>9.234712559502013</v>
      </c>
    </row>
    <row r="66" spans="1:17" s="4" customFormat="1" ht="15">
      <c r="A66" s="109" t="s">
        <v>35</v>
      </c>
      <c r="B66" s="7">
        <v>474</v>
      </c>
      <c r="C66" s="7">
        <v>365</v>
      </c>
      <c r="D66" s="7">
        <v>839</v>
      </c>
      <c r="E66" s="41">
        <v>10.84960558644769</v>
      </c>
      <c r="F66" s="7">
        <v>305</v>
      </c>
      <c r="G66" s="7">
        <v>335</v>
      </c>
      <c r="H66" s="7">
        <f t="shared" si="1"/>
        <v>640</v>
      </c>
      <c r="I66" s="41">
        <v>7.77359407263452</v>
      </c>
      <c r="J66" s="7">
        <v>360</v>
      </c>
      <c r="K66" s="7">
        <v>352</v>
      </c>
      <c r="L66" s="7">
        <v>712</v>
      </c>
      <c r="M66" s="41">
        <v>7.436808021725507</v>
      </c>
      <c r="N66" s="7">
        <v>430</v>
      </c>
      <c r="O66" s="7">
        <v>485</v>
      </c>
      <c r="P66" s="7">
        <v>915</v>
      </c>
      <c r="Q66" s="41">
        <v>7.925508878302296</v>
      </c>
    </row>
    <row r="67" spans="1:17" s="4" customFormat="1" ht="15">
      <c r="A67" s="109" t="s">
        <v>36</v>
      </c>
      <c r="B67" s="7">
        <v>296</v>
      </c>
      <c r="C67" s="7">
        <v>227</v>
      </c>
      <c r="D67" s="7">
        <v>523</v>
      </c>
      <c r="E67" s="41">
        <v>9.345961401000714</v>
      </c>
      <c r="F67" s="7">
        <v>261</v>
      </c>
      <c r="G67" s="7">
        <v>203</v>
      </c>
      <c r="H67" s="7">
        <f t="shared" si="1"/>
        <v>464</v>
      </c>
      <c r="I67" s="41">
        <v>6.380638063806381</v>
      </c>
      <c r="J67" s="7">
        <v>283</v>
      </c>
      <c r="K67" s="7">
        <v>249</v>
      </c>
      <c r="L67" s="7">
        <v>532</v>
      </c>
      <c r="M67" s="41">
        <v>6.810907694277302</v>
      </c>
      <c r="N67" s="7">
        <v>369</v>
      </c>
      <c r="O67" s="7">
        <v>381</v>
      </c>
      <c r="P67" s="7">
        <v>750</v>
      </c>
      <c r="Q67" s="41">
        <v>8.191349934469201</v>
      </c>
    </row>
    <row r="68" spans="1:17" s="4" customFormat="1" ht="15">
      <c r="A68" s="109" t="s">
        <v>37</v>
      </c>
      <c r="B68" s="7">
        <v>160</v>
      </c>
      <c r="C68" s="7">
        <v>153</v>
      </c>
      <c r="D68" s="7">
        <v>313</v>
      </c>
      <c r="E68" s="41">
        <v>7.815230961298377</v>
      </c>
      <c r="F68" s="7">
        <v>144</v>
      </c>
      <c r="G68" s="7">
        <v>147</v>
      </c>
      <c r="H68" s="7">
        <f t="shared" si="1"/>
        <v>291</v>
      </c>
      <c r="I68" s="41">
        <v>5.602618405852907</v>
      </c>
      <c r="J68" s="7">
        <v>220</v>
      </c>
      <c r="K68" s="7">
        <v>194</v>
      </c>
      <c r="L68" s="7">
        <v>414</v>
      </c>
      <c r="M68" s="41">
        <v>6.199460916442049</v>
      </c>
      <c r="N68" s="7">
        <v>250</v>
      </c>
      <c r="O68" s="7">
        <v>249</v>
      </c>
      <c r="P68" s="7">
        <v>499</v>
      </c>
      <c r="Q68" s="41">
        <v>7.203695683557096</v>
      </c>
    </row>
    <row r="69" spans="1:17" s="4" customFormat="1" ht="15">
      <c r="A69" s="109" t="s">
        <v>38</v>
      </c>
      <c r="B69" s="7">
        <v>86</v>
      </c>
      <c r="C69" s="7">
        <v>114</v>
      </c>
      <c r="D69" s="7">
        <v>200</v>
      </c>
      <c r="E69" s="41">
        <v>7.215007215007215</v>
      </c>
      <c r="F69" s="7">
        <v>97</v>
      </c>
      <c r="G69" s="7">
        <v>99</v>
      </c>
      <c r="H69" s="7">
        <f t="shared" si="1"/>
        <v>196</v>
      </c>
      <c r="I69" s="41">
        <v>5.240641711229946</v>
      </c>
      <c r="J69" s="7">
        <v>119</v>
      </c>
      <c r="K69" s="7">
        <v>107</v>
      </c>
      <c r="L69" s="7">
        <v>226</v>
      </c>
      <c r="M69" s="41">
        <v>4.784081287044877</v>
      </c>
      <c r="N69" s="7">
        <v>183</v>
      </c>
      <c r="O69" s="7">
        <v>172</v>
      </c>
      <c r="P69" s="7">
        <v>355</v>
      </c>
      <c r="Q69" s="41">
        <v>5.934470076897359</v>
      </c>
    </row>
    <row r="70" spans="1:17" s="4" customFormat="1" ht="15">
      <c r="A70" s="109" t="s">
        <v>39</v>
      </c>
      <c r="B70" s="7">
        <v>57</v>
      </c>
      <c r="C70" s="7">
        <v>93</v>
      </c>
      <c r="D70" s="7">
        <v>150</v>
      </c>
      <c r="E70" s="41">
        <v>7.792207792207792</v>
      </c>
      <c r="F70" s="7">
        <v>65</v>
      </c>
      <c r="G70" s="7">
        <v>71</v>
      </c>
      <c r="H70" s="7">
        <f t="shared" si="1"/>
        <v>136</v>
      </c>
      <c r="I70" s="41">
        <v>5.318732890105593</v>
      </c>
      <c r="J70" s="7">
        <v>73</v>
      </c>
      <c r="K70" s="7">
        <v>69</v>
      </c>
      <c r="L70" s="7">
        <v>142</v>
      </c>
      <c r="M70" s="41">
        <v>4.349157733537519</v>
      </c>
      <c r="N70" s="7">
        <v>127</v>
      </c>
      <c r="O70" s="7">
        <v>109</v>
      </c>
      <c r="P70" s="7">
        <v>236</v>
      </c>
      <c r="Q70" s="41">
        <v>5.690860863274656</v>
      </c>
    </row>
    <row r="71" spans="1:17" s="4" customFormat="1" ht="15">
      <c r="A71" s="109" t="s">
        <v>40</v>
      </c>
      <c r="B71" s="7">
        <v>38</v>
      </c>
      <c r="C71" s="7">
        <v>43</v>
      </c>
      <c r="D71" s="7">
        <v>81</v>
      </c>
      <c r="E71" s="41">
        <v>7.803468208092486</v>
      </c>
      <c r="F71" s="7">
        <v>27</v>
      </c>
      <c r="G71" s="7">
        <v>63</v>
      </c>
      <c r="H71" s="7">
        <f t="shared" si="1"/>
        <v>90</v>
      </c>
      <c r="I71" s="41">
        <v>5.714285714285714</v>
      </c>
      <c r="J71" s="7">
        <v>33</v>
      </c>
      <c r="K71" s="7">
        <v>63</v>
      </c>
      <c r="L71" s="7">
        <v>96</v>
      </c>
      <c r="M71" s="41">
        <v>4.651162790697675</v>
      </c>
      <c r="N71" s="213">
        <v>104</v>
      </c>
      <c r="O71" s="216">
        <v>197</v>
      </c>
      <c r="P71" s="216">
        <v>301</v>
      </c>
      <c r="Q71" s="214">
        <v>6.402893001489045</v>
      </c>
    </row>
    <row r="72" spans="1:17" s="4" customFormat="1" ht="15">
      <c r="A72" s="109" t="s">
        <v>41</v>
      </c>
      <c r="B72" s="7">
        <v>25</v>
      </c>
      <c r="C72" s="7">
        <v>36</v>
      </c>
      <c r="D72" s="7">
        <v>61</v>
      </c>
      <c r="E72" s="41">
        <v>11.844660194174757</v>
      </c>
      <c r="F72" s="7">
        <v>21</v>
      </c>
      <c r="G72" s="7">
        <v>40</v>
      </c>
      <c r="H72" s="7">
        <f t="shared" si="1"/>
        <v>61</v>
      </c>
      <c r="I72" s="41">
        <v>8.615819209039548</v>
      </c>
      <c r="J72" s="7">
        <v>14</v>
      </c>
      <c r="K72" s="7">
        <v>27</v>
      </c>
      <c r="L72" s="7">
        <v>41</v>
      </c>
      <c r="M72" s="41">
        <v>3.934740882917467</v>
      </c>
      <c r="N72" s="213"/>
      <c r="O72" s="216"/>
      <c r="P72" s="216"/>
      <c r="Q72" s="214"/>
    </row>
    <row r="73" spans="1:17" s="4" customFormat="1" ht="15">
      <c r="A73" s="109" t="s">
        <v>42</v>
      </c>
      <c r="B73" s="7">
        <v>7</v>
      </c>
      <c r="C73" s="7">
        <v>16</v>
      </c>
      <c r="D73" s="7">
        <v>23</v>
      </c>
      <c r="E73" s="41">
        <v>8.185053380782918</v>
      </c>
      <c r="F73" s="7">
        <v>5</v>
      </c>
      <c r="G73" s="7">
        <v>26</v>
      </c>
      <c r="H73" s="7">
        <f t="shared" si="1"/>
        <v>31</v>
      </c>
      <c r="I73" s="41">
        <v>11.439114391143912</v>
      </c>
      <c r="J73" s="7">
        <v>3</v>
      </c>
      <c r="K73" s="7">
        <v>12</v>
      </c>
      <c r="L73" s="7">
        <v>15</v>
      </c>
      <c r="M73" s="41">
        <v>4.1208791208791204</v>
      </c>
      <c r="N73" s="213"/>
      <c r="O73" s="216"/>
      <c r="P73" s="216"/>
      <c r="Q73" s="214"/>
    </row>
    <row r="74" spans="1:17" s="4" customFormat="1" ht="15">
      <c r="A74" s="109" t="s">
        <v>43</v>
      </c>
      <c r="B74" s="7">
        <v>2</v>
      </c>
      <c r="C74" s="7">
        <v>4</v>
      </c>
      <c r="D74" s="7">
        <v>6</v>
      </c>
      <c r="E74" s="41">
        <v>11.11111111111111</v>
      </c>
      <c r="F74" s="7">
        <v>4</v>
      </c>
      <c r="G74" s="7">
        <v>5</v>
      </c>
      <c r="H74" s="7">
        <f t="shared" si="1"/>
        <v>9</v>
      </c>
      <c r="I74" s="41">
        <v>8.333333333333332</v>
      </c>
      <c r="J74" s="7">
        <v>4</v>
      </c>
      <c r="K74" s="7">
        <v>7</v>
      </c>
      <c r="L74" s="7">
        <v>11</v>
      </c>
      <c r="M74" s="41">
        <v>9.166666666666666</v>
      </c>
      <c r="N74" s="213"/>
      <c r="O74" s="216"/>
      <c r="P74" s="216"/>
      <c r="Q74" s="214"/>
    </row>
    <row r="75" spans="1:17" s="4" customFormat="1" ht="15.75">
      <c r="A75" s="110" t="s">
        <v>25</v>
      </c>
      <c r="B75" s="39">
        <v>11008</v>
      </c>
      <c r="C75" s="39">
        <v>11713</v>
      </c>
      <c r="D75" s="39">
        <v>22721</v>
      </c>
      <c r="E75" s="42">
        <v>16.221638370482484</v>
      </c>
      <c r="F75" s="39">
        <f>SUM(F56:F74)</f>
        <v>10512</v>
      </c>
      <c r="G75" s="39">
        <f>SUM(G56:G74)</f>
        <v>11185</v>
      </c>
      <c r="H75" s="39">
        <f t="shared" si="1"/>
        <v>21697</v>
      </c>
      <c r="I75" s="42">
        <v>12.956913797736705</v>
      </c>
      <c r="J75" s="39">
        <f>SUM(J56:J74)</f>
        <v>11843</v>
      </c>
      <c r="K75" s="39">
        <f>SUM(K56:K74)</f>
        <v>12559</v>
      </c>
      <c r="L75" s="39">
        <f>SUM(L56:L74)</f>
        <v>24402</v>
      </c>
      <c r="M75" s="42">
        <v>13.252377357670813</v>
      </c>
      <c r="N75" s="39">
        <v>13433</v>
      </c>
      <c r="O75" s="39">
        <v>14460</v>
      </c>
      <c r="P75" s="39">
        <v>27893</v>
      </c>
      <c r="Q75" s="42">
        <v>14.72734376649982</v>
      </c>
    </row>
    <row r="76" spans="1:17" s="4" customFormat="1" ht="15">
      <c r="A76" s="80"/>
      <c r="E76" s="45"/>
      <c r="I76" s="45"/>
      <c r="M76" s="45"/>
      <c r="Q76" s="45"/>
    </row>
    <row r="77" spans="1:17" s="4" customFormat="1" ht="15.75">
      <c r="A77" s="112" t="s">
        <v>68</v>
      </c>
      <c r="B77" s="91"/>
      <c r="C77" s="91"/>
      <c r="D77" s="91"/>
      <c r="E77" s="92"/>
      <c r="F77" s="91"/>
      <c r="G77" s="91"/>
      <c r="H77" s="91"/>
      <c r="I77" s="92"/>
      <c r="J77" s="91"/>
      <c r="K77" s="91"/>
      <c r="L77" s="91"/>
      <c r="M77" s="92"/>
      <c r="N77" s="91"/>
      <c r="O77" s="91"/>
      <c r="P77" s="91"/>
      <c r="Q77" s="92"/>
    </row>
    <row r="78" spans="1:17" s="4" customFormat="1" ht="15">
      <c r="A78" s="181" t="s">
        <v>225</v>
      </c>
      <c r="B78" s="7">
        <v>476</v>
      </c>
      <c r="C78" s="7">
        <v>479</v>
      </c>
      <c r="D78" s="7">
        <v>955</v>
      </c>
      <c r="E78" s="41">
        <v>14.44343617664852</v>
      </c>
      <c r="F78" s="7">
        <v>1241</v>
      </c>
      <c r="G78" s="7">
        <v>1208</v>
      </c>
      <c r="H78" s="7">
        <v>2449</v>
      </c>
      <c r="I78" s="41">
        <v>12.4447380456324</v>
      </c>
      <c r="J78" s="7">
        <v>1499</v>
      </c>
      <c r="K78" s="7">
        <v>1457</v>
      </c>
      <c r="L78" s="7">
        <v>2956</v>
      </c>
      <c r="M78" s="41">
        <v>14.964815471067686</v>
      </c>
      <c r="N78" s="7">
        <v>1900</v>
      </c>
      <c r="O78" s="7">
        <v>1646</v>
      </c>
      <c r="P78" s="7">
        <v>3546</v>
      </c>
      <c r="Q78" s="41">
        <v>17.201901620258077</v>
      </c>
    </row>
    <row r="79" spans="1:17" s="4" customFormat="1" ht="15">
      <c r="A79" s="109" t="s">
        <v>26</v>
      </c>
      <c r="B79" s="7">
        <v>1495</v>
      </c>
      <c r="C79" s="7">
        <v>1399</v>
      </c>
      <c r="D79" s="7">
        <v>2894</v>
      </c>
      <c r="E79" s="41">
        <v>12.96130419204586</v>
      </c>
      <c r="F79" s="7">
        <v>1123</v>
      </c>
      <c r="G79" s="7">
        <v>1076</v>
      </c>
      <c r="H79" s="7">
        <v>2199</v>
      </c>
      <c r="I79" s="41">
        <v>10.080220032088013</v>
      </c>
      <c r="J79" s="7">
        <v>1319</v>
      </c>
      <c r="K79" s="7">
        <v>1295</v>
      </c>
      <c r="L79" s="7">
        <v>2614</v>
      </c>
      <c r="M79" s="41">
        <v>11.867792608735131</v>
      </c>
      <c r="N79" s="7">
        <v>1425</v>
      </c>
      <c r="O79" s="7">
        <v>1385</v>
      </c>
      <c r="P79" s="7">
        <v>2810</v>
      </c>
      <c r="Q79" s="41">
        <v>13.692622551408245</v>
      </c>
    </row>
    <row r="80" spans="1:17" s="4" customFormat="1" ht="15">
      <c r="A80" s="109" t="s">
        <v>27</v>
      </c>
      <c r="B80" s="7">
        <v>1516</v>
      </c>
      <c r="C80" s="7">
        <v>1559</v>
      </c>
      <c r="D80" s="7">
        <v>3075</v>
      </c>
      <c r="E80" s="41">
        <v>14.756694500431902</v>
      </c>
      <c r="F80" s="7">
        <v>1671</v>
      </c>
      <c r="G80" s="7">
        <v>1845</v>
      </c>
      <c r="H80" s="7">
        <v>3516</v>
      </c>
      <c r="I80" s="41">
        <v>16.199778842609657</v>
      </c>
      <c r="J80" s="7">
        <v>1444</v>
      </c>
      <c r="K80" s="7">
        <v>1458</v>
      </c>
      <c r="L80" s="7">
        <v>2902</v>
      </c>
      <c r="M80" s="41">
        <v>13.019291161956033</v>
      </c>
      <c r="N80" s="7">
        <v>1521</v>
      </c>
      <c r="O80" s="7">
        <v>1650</v>
      </c>
      <c r="P80" s="7">
        <v>3171</v>
      </c>
      <c r="Q80" s="41">
        <v>14.824684431977559</v>
      </c>
    </row>
    <row r="81" spans="1:17" s="4" customFormat="1" ht="15">
      <c r="A81" s="109" t="s">
        <v>28</v>
      </c>
      <c r="B81" s="7">
        <v>1286</v>
      </c>
      <c r="C81" s="7">
        <v>1794</v>
      </c>
      <c r="D81" s="7">
        <v>3080</v>
      </c>
      <c r="E81" s="41">
        <v>17.30823264962068</v>
      </c>
      <c r="F81" s="7">
        <v>1442</v>
      </c>
      <c r="G81" s="7">
        <v>1945</v>
      </c>
      <c r="H81" s="7">
        <v>3387</v>
      </c>
      <c r="I81" s="41">
        <v>18.392614716263918</v>
      </c>
      <c r="J81" s="7">
        <v>1437</v>
      </c>
      <c r="K81" s="7">
        <v>1918</v>
      </c>
      <c r="L81" s="7">
        <v>3355</v>
      </c>
      <c r="M81" s="41">
        <v>16.941877493309093</v>
      </c>
      <c r="N81" s="7">
        <v>1473</v>
      </c>
      <c r="O81" s="7">
        <v>1963</v>
      </c>
      <c r="P81" s="7">
        <v>3436</v>
      </c>
      <c r="Q81" s="41">
        <v>19.01809929706094</v>
      </c>
    </row>
    <row r="82" spans="1:17" s="4" customFormat="1" ht="15">
      <c r="A82" s="109" t="s">
        <v>29</v>
      </c>
      <c r="B82" s="7">
        <v>1278</v>
      </c>
      <c r="C82" s="7">
        <v>1677</v>
      </c>
      <c r="D82" s="7">
        <v>2955</v>
      </c>
      <c r="E82" s="41">
        <v>16.830893660648176</v>
      </c>
      <c r="F82" s="7">
        <v>1406</v>
      </c>
      <c r="G82" s="7">
        <v>1700</v>
      </c>
      <c r="H82" s="7">
        <v>3106</v>
      </c>
      <c r="I82" s="41">
        <v>16.956925260686795</v>
      </c>
      <c r="J82" s="7">
        <v>1661</v>
      </c>
      <c r="K82" s="7">
        <v>2166</v>
      </c>
      <c r="L82" s="7">
        <v>3827</v>
      </c>
      <c r="M82" s="41">
        <v>18.67193598750976</v>
      </c>
      <c r="N82" s="7">
        <v>1796</v>
      </c>
      <c r="O82" s="7">
        <v>2240</v>
      </c>
      <c r="P82" s="7">
        <v>4036</v>
      </c>
      <c r="Q82" s="41">
        <v>20.685767003228946</v>
      </c>
    </row>
    <row r="83" spans="1:17" s="4" customFormat="1" ht="15">
      <c r="A83" s="109" t="s">
        <v>30</v>
      </c>
      <c r="B83" s="7">
        <v>1569</v>
      </c>
      <c r="C83" s="7">
        <v>1773</v>
      </c>
      <c r="D83" s="7">
        <v>3342</v>
      </c>
      <c r="E83" s="41">
        <v>17.082396237988142</v>
      </c>
      <c r="F83" s="7">
        <v>1356</v>
      </c>
      <c r="G83" s="7">
        <v>1516</v>
      </c>
      <c r="H83" s="7">
        <v>2872</v>
      </c>
      <c r="I83" s="41">
        <v>15.384615384615385</v>
      </c>
      <c r="J83" s="7">
        <v>1866</v>
      </c>
      <c r="K83" s="7">
        <v>1899</v>
      </c>
      <c r="L83" s="7">
        <v>3765</v>
      </c>
      <c r="M83" s="41">
        <v>18.511234573971187</v>
      </c>
      <c r="N83" s="7">
        <v>2031</v>
      </c>
      <c r="O83" s="7">
        <v>2275</v>
      </c>
      <c r="P83" s="7">
        <v>4306</v>
      </c>
      <c r="Q83" s="41">
        <v>20.91001796727043</v>
      </c>
    </row>
    <row r="84" spans="1:17" s="4" customFormat="1" ht="15">
      <c r="A84" s="109" t="s">
        <v>31</v>
      </c>
      <c r="B84" s="7">
        <v>1419</v>
      </c>
      <c r="C84" s="7">
        <v>1394</v>
      </c>
      <c r="D84" s="7">
        <v>2813</v>
      </c>
      <c r="E84" s="41">
        <v>15.567238516878804</v>
      </c>
      <c r="F84" s="7">
        <v>1442</v>
      </c>
      <c r="G84" s="7">
        <v>1341</v>
      </c>
      <c r="H84" s="7">
        <v>2783</v>
      </c>
      <c r="I84" s="41">
        <v>13.588203700991164</v>
      </c>
      <c r="J84" s="7">
        <v>1503</v>
      </c>
      <c r="K84" s="7">
        <v>1552</v>
      </c>
      <c r="L84" s="7">
        <v>3055</v>
      </c>
      <c r="M84" s="41">
        <v>15.233868554901767</v>
      </c>
      <c r="N84" s="7">
        <v>1728</v>
      </c>
      <c r="O84" s="7">
        <v>1715</v>
      </c>
      <c r="P84" s="7">
        <v>3443</v>
      </c>
      <c r="Q84" s="41">
        <v>17.103825136612024</v>
      </c>
    </row>
    <row r="85" spans="1:17" s="4" customFormat="1" ht="15">
      <c r="A85" s="109" t="s">
        <v>32</v>
      </c>
      <c r="B85" s="7">
        <v>1125</v>
      </c>
      <c r="C85" s="7">
        <v>1110</v>
      </c>
      <c r="D85" s="7">
        <v>2235</v>
      </c>
      <c r="E85" s="41">
        <v>13.704089766386657</v>
      </c>
      <c r="F85" s="7">
        <v>997</v>
      </c>
      <c r="G85" s="7">
        <v>902</v>
      </c>
      <c r="H85" s="7">
        <v>1899</v>
      </c>
      <c r="I85" s="41">
        <v>10.440376051459674</v>
      </c>
      <c r="J85" s="7">
        <v>1275</v>
      </c>
      <c r="K85" s="7">
        <v>1209</v>
      </c>
      <c r="L85" s="7">
        <v>2484</v>
      </c>
      <c r="M85" s="41">
        <v>11.685562402973138</v>
      </c>
      <c r="N85" s="7">
        <v>1246</v>
      </c>
      <c r="O85" s="7">
        <v>1352</v>
      </c>
      <c r="P85" s="7">
        <v>2598</v>
      </c>
      <c r="Q85" s="41">
        <v>13.569413976809777</v>
      </c>
    </row>
    <row r="86" spans="1:17" s="4" customFormat="1" ht="15">
      <c r="A86" s="109" t="s">
        <v>33</v>
      </c>
      <c r="B86" s="7">
        <v>808</v>
      </c>
      <c r="C86" s="7">
        <v>732</v>
      </c>
      <c r="D86" s="7">
        <v>1540</v>
      </c>
      <c r="E86" s="41">
        <v>11.652542372881355</v>
      </c>
      <c r="F86" s="7">
        <v>721</v>
      </c>
      <c r="G86" s="7">
        <v>665</v>
      </c>
      <c r="H86" s="7">
        <v>1386</v>
      </c>
      <c r="I86" s="41">
        <v>8.657630083078269</v>
      </c>
      <c r="J86" s="7">
        <v>976</v>
      </c>
      <c r="K86" s="7">
        <v>872</v>
      </c>
      <c r="L86" s="7">
        <v>1848</v>
      </c>
      <c r="M86" s="41">
        <v>9.991349480968859</v>
      </c>
      <c r="N86" s="7">
        <v>1150</v>
      </c>
      <c r="O86" s="7">
        <v>1091</v>
      </c>
      <c r="P86" s="7">
        <v>2241</v>
      </c>
      <c r="Q86" s="41">
        <v>11.183750873340653</v>
      </c>
    </row>
    <row r="87" spans="1:17" s="4" customFormat="1" ht="15">
      <c r="A87" s="109" t="s">
        <v>34</v>
      </c>
      <c r="B87" s="7">
        <v>568</v>
      </c>
      <c r="C87" s="7">
        <v>534</v>
      </c>
      <c r="D87" s="7">
        <v>1102</v>
      </c>
      <c r="E87" s="41">
        <v>9.829631611809829</v>
      </c>
      <c r="F87" s="7">
        <v>462</v>
      </c>
      <c r="G87" s="7">
        <v>422</v>
      </c>
      <c r="H87" s="7">
        <v>884</v>
      </c>
      <c r="I87" s="41">
        <v>6.869220607661823</v>
      </c>
      <c r="J87" s="7">
        <v>704</v>
      </c>
      <c r="K87" s="7">
        <v>658</v>
      </c>
      <c r="L87" s="7">
        <v>1362</v>
      </c>
      <c r="M87" s="41">
        <v>8.41884040054395</v>
      </c>
      <c r="N87" s="7">
        <v>758</v>
      </c>
      <c r="O87" s="7">
        <v>750</v>
      </c>
      <c r="P87" s="7">
        <v>1508</v>
      </c>
      <c r="Q87" s="41">
        <v>8.51352114266358</v>
      </c>
    </row>
    <row r="88" spans="1:17" s="4" customFormat="1" ht="15">
      <c r="A88" s="109" t="s">
        <v>35</v>
      </c>
      <c r="B88" s="7">
        <v>547</v>
      </c>
      <c r="C88" s="7">
        <v>424</v>
      </c>
      <c r="D88" s="7">
        <v>971</v>
      </c>
      <c r="E88" s="41">
        <v>9.722639431260639</v>
      </c>
      <c r="F88" s="7">
        <v>375</v>
      </c>
      <c r="G88" s="7">
        <v>390</v>
      </c>
      <c r="H88" s="7">
        <v>765</v>
      </c>
      <c r="I88" s="41">
        <v>7.118927973199329</v>
      </c>
      <c r="J88" s="7">
        <v>477</v>
      </c>
      <c r="K88" s="7">
        <v>401</v>
      </c>
      <c r="L88" s="7">
        <v>878</v>
      </c>
      <c r="M88" s="41">
        <v>6.953353924130831</v>
      </c>
      <c r="N88" s="7">
        <v>517</v>
      </c>
      <c r="O88" s="7">
        <v>576</v>
      </c>
      <c r="P88" s="7">
        <v>1093</v>
      </c>
      <c r="Q88" s="41">
        <v>7.265837931263711</v>
      </c>
    </row>
    <row r="89" spans="1:17" s="4" customFormat="1" ht="15">
      <c r="A89" s="109" t="s">
        <v>36</v>
      </c>
      <c r="B89" s="7">
        <v>336</v>
      </c>
      <c r="C89" s="7">
        <v>266</v>
      </c>
      <c r="D89" s="7">
        <v>602</v>
      </c>
      <c r="E89" s="41">
        <v>8.20946406654848</v>
      </c>
      <c r="F89" s="7">
        <v>326</v>
      </c>
      <c r="G89" s="7">
        <v>242</v>
      </c>
      <c r="H89" s="7">
        <v>568</v>
      </c>
      <c r="I89" s="41">
        <v>6.074216661319645</v>
      </c>
      <c r="J89" s="7">
        <v>348</v>
      </c>
      <c r="K89" s="7">
        <v>303</v>
      </c>
      <c r="L89" s="7">
        <v>651</v>
      </c>
      <c r="M89" s="41">
        <v>6.2947205569522335</v>
      </c>
      <c r="N89" s="7">
        <v>465</v>
      </c>
      <c r="O89" s="7">
        <v>450</v>
      </c>
      <c r="P89" s="7">
        <v>915</v>
      </c>
      <c r="Q89" s="41">
        <v>7.67102615694165</v>
      </c>
    </row>
    <row r="90" spans="1:17" s="4" customFormat="1" ht="15">
      <c r="A90" s="109" t="s">
        <v>37</v>
      </c>
      <c r="B90" s="7">
        <v>190</v>
      </c>
      <c r="C90" s="7">
        <v>173</v>
      </c>
      <c r="D90" s="7">
        <v>363</v>
      </c>
      <c r="E90" s="41">
        <v>6.686314238349604</v>
      </c>
      <c r="F90" s="7">
        <v>174</v>
      </c>
      <c r="G90" s="7">
        <v>170</v>
      </c>
      <c r="H90" s="7">
        <v>344</v>
      </c>
      <c r="I90" s="41">
        <v>5.151242887091944</v>
      </c>
      <c r="J90" s="7">
        <v>268</v>
      </c>
      <c r="K90" s="7">
        <v>233</v>
      </c>
      <c r="L90" s="7">
        <v>501</v>
      </c>
      <c r="M90" s="41">
        <v>5.807349020516981</v>
      </c>
      <c r="N90" s="7">
        <v>307</v>
      </c>
      <c r="O90" s="7">
        <v>291</v>
      </c>
      <c r="P90" s="7">
        <v>598</v>
      </c>
      <c r="Q90" s="41">
        <v>6.5772107347118345</v>
      </c>
    </row>
    <row r="91" spans="1:17" s="4" customFormat="1" ht="15">
      <c r="A91" s="109" t="s">
        <v>38</v>
      </c>
      <c r="B91" s="7">
        <v>102</v>
      </c>
      <c r="C91" s="7">
        <v>127</v>
      </c>
      <c r="D91" s="7">
        <v>229</v>
      </c>
      <c r="E91" s="41">
        <v>5.8748075936377635</v>
      </c>
      <c r="F91" s="7">
        <v>111</v>
      </c>
      <c r="G91" s="7">
        <v>112</v>
      </c>
      <c r="H91" s="7">
        <v>223</v>
      </c>
      <c r="I91" s="41">
        <v>4.579055441478439</v>
      </c>
      <c r="J91" s="7">
        <v>143</v>
      </c>
      <c r="K91" s="7">
        <v>119</v>
      </c>
      <c r="L91" s="7">
        <v>262</v>
      </c>
      <c r="M91" s="41">
        <v>4.344221522135633</v>
      </c>
      <c r="N91" s="7">
        <v>209</v>
      </c>
      <c r="O91" s="7">
        <v>197</v>
      </c>
      <c r="P91" s="7">
        <v>406</v>
      </c>
      <c r="Q91" s="41">
        <v>5.379621041473434</v>
      </c>
    </row>
    <row r="92" spans="1:17" s="4" customFormat="1" ht="15">
      <c r="A92" s="109" t="s">
        <v>39</v>
      </c>
      <c r="B92" s="7">
        <v>62</v>
      </c>
      <c r="C92" s="7">
        <v>107</v>
      </c>
      <c r="D92" s="7">
        <v>169</v>
      </c>
      <c r="E92" s="41">
        <v>6.455309396485867</v>
      </c>
      <c r="F92" s="7">
        <v>69</v>
      </c>
      <c r="G92" s="7">
        <v>81</v>
      </c>
      <c r="H92" s="7">
        <v>150</v>
      </c>
      <c r="I92" s="41">
        <v>4.552352048558421</v>
      </c>
      <c r="J92" s="7">
        <v>85</v>
      </c>
      <c r="K92" s="7">
        <v>85</v>
      </c>
      <c r="L92" s="7">
        <v>170</v>
      </c>
      <c r="M92" s="41">
        <v>4.112239961296565</v>
      </c>
      <c r="N92" s="7">
        <v>135</v>
      </c>
      <c r="O92" s="7">
        <v>128</v>
      </c>
      <c r="P92" s="7">
        <v>263</v>
      </c>
      <c r="Q92" s="41">
        <v>5.12570648996297</v>
      </c>
    </row>
    <row r="93" spans="1:17" s="4" customFormat="1" ht="15">
      <c r="A93" s="109" t="s">
        <v>40</v>
      </c>
      <c r="B93" s="7">
        <v>43</v>
      </c>
      <c r="C93" s="7">
        <v>46</v>
      </c>
      <c r="D93" s="7">
        <v>89</v>
      </c>
      <c r="E93" s="41">
        <v>6.357142857142857</v>
      </c>
      <c r="F93" s="7">
        <v>29</v>
      </c>
      <c r="G93" s="7">
        <v>65</v>
      </c>
      <c r="H93" s="7">
        <v>94</v>
      </c>
      <c r="I93" s="41">
        <v>4.847859721505931</v>
      </c>
      <c r="J93" s="7">
        <v>34</v>
      </c>
      <c r="K93" s="7">
        <v>73</v>
      </c>
      <c r="L93" s="7">
        <v>107</v>
      </c>
      <c r="M93" s="41">
        <v>4.147286821705427</v>
      </c>
      <c r="N93" s="215">
        <v>113</v>
      </c>
      <c r="O93" s="220">
        <v>225</v>
      </c>
      <c r="P93" s="220">
        <v>338</v>
      </c>
      <c r="Q93" s="219">
        <v>5.980184005661713</v>
      </c>
    </row>
    <row r="94" spans="1:17" s="4" customFormat="1" ht="15">
      <c r="A94" s="109" t="s">
        <v>41</v>
      </c>
      <c r="B94" s="7">
        <v>25</v>
      </c>
      <c r="C94" s="7">
        <v>39</v>
      </c>
      <c r="D94" s="7">
        <v>64</v>
      </c>
      <c r="E94" s="41">
        <v>9.75609756097561</v>
      </c>
      <c r="F94" s="7">
        <v>21</v>
      </c>
      <c r="G94" s="7">
        <v>43</v>
      </c>
      <c r="H94" s="7">
        <v>64</v>
      </c>
      <c r="I94" s="41">
        <v>7.511737089201878</v>
      </c>
      <c r="J94" s="7">
        <v>14</v>
      </c>
      <c r="K94" s="7">
        <v>31</v>
      </c>
      <c r="L94" s="7">
        <v>45</v>
      </c>
      <c r="M94" s="41">
        <v>3.5771065182829886</v>
      </c>
      <c r="N94" s="213"/>
      <c r="O94" s="216"/>
      <c r="P94" s="216"/>
      <c r="Q94" s="214"/>
    </row>
    <row r="95" spans="1:17" s="4" customFormat="1" ht="15">
      <c r="A95" s="109" t="s">
        <v>42</v>
      </c>
      <c r="B95" s="7">
        <v>7</v>
      </c>
      <c r="C95" s="7">
        <v>18</v>
      </c>
      <c r="D95" s="7">
        <v>25</v>
      </c>
      <c r="E95" s="41">
        <v>7.462686567164178</v>
      </c>
      <c r="F95" s="7">
        <v>5</v>
      </c>
      <c r="G95" s="7">
        <v>27</v>
      </c>
      <c r="H95" s="7">
        <v>32</v>
      </c>
      <c r="I95" s="41">
        <v>10.191082802547772</v>
      </c>
      <c r="J95" s="7">
        <v>3</v>
      </c>
      <c r="K95" s="7">
        <v>12</v>
      </c>
      <c r="L95" s="7">
        <v>15</v>
      </c>
      <c r="M95" s="41">
        <v>3.546099290780142</v>
      </c>
      <c r="N95" s="213"/>
      <c r="O95" s="216"/>
      <c r="P95" s="216"/>
      <c r="Q95" s="214"/>
    </row>
    <row r="96" spans="1:17" s="4" customFormat="1" ht="15">
      <c r="A96" s="109" t="s">
        <v>43</v>
      </c>
      <c r="B96" s="7">
        <v>2</v>
      </c>
      <c r="C96" s="7">
        <v>4</v>
      </c>
      <c r="D96" s="7">
        <v>6</v>
      </c>
      <c r="E96" s="41">
        <v>8.21917808219178</v>
      </c>
      <c r="F96" s="7">
        <v>4</v>
      </c>
      <c r="G96" s="7">
        <v>5</v>
      </c>
      <c r="H96" s="7">
        <v>9</v>
      </c>
      <c r="I96" s="41">
        <v>7.6923076923076925</v>
      </c>
      <c r="J96" s="7">
        <v>4</v>
      </c>
      <c r="K96" s="7">
        <v>7</v>
      </c>
      <c r="L96" s="7">
        <v>11</v>
      </c>
      <c r="M96" s="41">
        <v>8.208955223880597</v>
      </c>
      <c r="N96" s="213"/>
      <c r="O96" s="216"/>
      <c r="P96" s="216"/>
      <c r="Q96" s="214"/>
    </row>
    <row r="97" spans="1:17" s="4" customFormat="1" ht="15.75">
      <c r="A97" s="113" t="s">
        <v>25</v>
      </c>
      <c r="B97" s="43">
        <v>12854</v>
      </c>
      <c r="C97" s="43">
        <v>13655</v>
      </c>
      <c r="D97" s="43">
        <v>26509</v>
      </c>
      <c r="E97" s="44">
        <v>13.578413043144206</v>
      </c>
      <c r="F97" s="43">
        <v>12975</v>
      </c>
      <c r="G97" s="43">
        <v>13755</v>
      </c>
      <c r="H97" s="43">
        <v>26730</v>
      </c>
      <c r="I97" s="44">
        <v>11.916650320095583</v>
      </c>
      <c r="J97" s="43">
        <f>SUM(J78:J96)</f>
        <v>15060</v>
      </c>
      <c r="K97" s="43">
        <f>SUM(K78:K96)</f>
        <v>15748</v>
      </c>
      <c r="L97" s="43">
        <f>SUM(L78:L96)</f>
        <v>30808</v>
      </c>
      <c r="M97" s="44">
        <v>12.480554835364273</v>
      </c>
      <c r="N97" s="43">
        <v>16774</v>
      </c>
      <c r="O97" s="43">
        <v>17934</v>
      </c>
      <c r="P97" s="43">
        <v>34708</v>
      </c>
      <c r="Q97" s="44">
        <v>13.766624226053779</v>
      </c>
    </row>
    <row r="99" ht="15">
      <c r="A99" s="18" t="s">
        <v>65</v>
      </c>
    </row>
    <row r="100" ht="15">
      <c r="A100" s="19" t="s">
        <v>64</v>
      </c>
    </row>
    <row r="101" ht="15">
      <c r="A101" s="19"/>
    </row>
  </sheetData>
  <sheetProtection/>
  <mergeCells count="21">
    <mergeCell ref="Q93:Q96"/>
    <mergeCell ref="Q71:Q74"/>
    <mergeCell ref="P71:P74"/>
    <mergeCell ref="O71:O74"/>
    <mergeCell ref="P93:P96"/>
    <mergeCell ref="O93:O96"/>
    <mergeCell ref="N93:N96"/>
    <mergeCell ref="N27:N30"/>
    <mergeCell ref="P27:P30"/>
    <mergeCell ref="O27:O30"/>
    <mergeCell ref="P49:P52"/>
    <mergeCell ref="O49:O52"/>
    <mergeCell ref="N49:N52"/>
    <mergeCell ref="A8:A9"/>
    <mergeCell ref="B8:E8"/>
    <mergeCell ref="F8:I8"/>
    <mergeCell ref="J8:M8"/>
    <mergeCell ref="N8:Q8"/>
    <mergeCell ref="N71:N74"/>
    <mergeCell ref="Q27:Q30"/>
    <mergeCell ref="Q49:Q52"/>
  </mergeCells>
  <printOptions horizontalCentered="1"/>
  <pageMargins left="0.4330708661417323" right="0.3937007874015748" top="0.3937007874015748" bottom="0.9055118110236221" header="0" footer="0"/>
  <pageSetup fitToHeight="2" orientation="portrait" paperSize="9" scale="90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57"/>
  <sheetViews>
    <sheetView zoomScalePageLayoutView="0" workbookViewId="0" topLeftCell="A1">
      <selection activeCell="A4" sqref="A4"/>
    </sheetView>
  </sheetViews>
  <sheetFormatPr defaultColWidth="11.00390625" defaultRowHeight="12"/>
  <cols>
    <col min="1" max="1" width="18.25390625" style="0" customWidth="1"/>
  </cols>
  <sheetData>
    <row r="2" spans="1:9" ht="17.25">
      <c r="A2" s="177" t="s">
        <v>118</v>
      </c>
      <c r="B2" s="114"/>
      <c r="C2" s="26"/>
      <c r="D2" s="46"/>
      <c r="E2" s="46"/>
      <c r="F2" s="2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15">
      <c r="A4" s="11" t="s">
        <v>241</v>
      </c>
      <c r="B4" s="6"/>
      <c r="C4" s="6"/>
      <c r="D4" s="6"/>
      <c r="E4" s="6"/>
      <c r="F4" s="6"/>
      <c r="G4" s="6"/>
      <c r="H4" s="6"/>
      <c r="I4" s="6"/>
    </row>
    <row r="5" spans="1:9" ht="15">
      <c r="A5" s="6"/>
      <c r="B5" s="6"/>
      <c r="C5" s="6"/>
      <c r="D5" s="6"/>
      <c r="E5" s="6"/>
      <c r="F5" s="6"/>
      <c r="G5" s="6"/>
      <c r="H5" s="6"/>
      <c r="I5" s="6"/>
    </row>
    <row r="6" spans="1:9" ht="51.75" customHeight="1">
      <c r="A6" s="222" t="s">
        <v>119</v>
      </c>
      <c r="B6" s="222"/>
      <c r="C6" s="222"/>
      <c r="D6" s="222"/>
      <c r="E6" s="222"/>
      <c r="F6" s="222"/>
      <c r="G6" s="222"/>
      <c r="H6" s="115"/>
      <c r="I6" s="115"/>
    </row>
    <row r="10" spans="1:5" ht="17.25">
      <c r="A10" s="221">
        <v>2019</v>
      </c>
      <c r="B10" s="221"/>
      <c r="C10" s="221"/>
      <c r="D10" s="221"/>
      <c r="E10" s="221"/>
    </row>
    <row r="11" spans="1:5" ht="47.25">
      <c r="A11" s="3"/>
      <c r="B11" s="3" t="s">
        <v>45</v>
      </c>
      <c r="C11" s="3" t="s">
        <v>46</v>
      </c>
      <c r="D11" s="3" t="s">
        <v>47</v>
      </c>
      <c r="E11" s="3" t="s">
        <v>63</v>
      </c>
    </row>
    <row r="12" spans="1:5" ht="15">
      <c r="A12" s="45" t="s">
        <v>120</v>
      </c>
      <c r="B12" s="7">
        <v>99</v>
      </c>
      <c r="C12" s="7">
        <v>122</v>
      </c>
      <c r="D12" s="7">
        <v>221</v>
      </c>
      <c r="E12" s="187">
        <v>6.422551583841907</v>
      </c>
    </row>
    <row r="13" spans="1:5" ht="15">
      <c r="A13" s="45" t="s">
        <v>121</v>
      </c>
      <c r="B13" s="7">
        <v>118</v>
      </c>
      <c r="C13" s="7">
        <v>114</v>
      </c>
      <c r="D13" s="7">
        <v>232</v>
      </c>
      <c r="E13" s="187">
        <v>6.511366825708673</v>
      </c>
    </row>
    <row r="14" spans="1:5" ht="15">
      <c r="A14" s="45" t="s">
        <v>122</v>
      </c>
      <c r="B14" s="7">
        <v>59</v>
      </c>
      <c r="C14" s="7">
        <v>63</v>
      </c>
      <c r="D14" s="7">
        <v>122</v>
      </c>
      <c r="E14" s="187">
        <v>6.048587010411502</v>
      </c>
    </row>
    <row r="15" spans="1:5" ht="15">
      <c r="A15" s="45" t="s">
        <v>123</v>
      </c>
      <c r="B15" s="7">
        <v>99</v>
      </c>
      <c r="C15" s="7">
        <v>95</v>
      </c>
      <c r="D15" s="7">
        <v>194</v>
      </c>
      <c r="E15" s="187">
        <v>5.662580268534734</v>
      </c>
    </row>
    <row r="16" spans="1:5" ht="15">
      <c r="A16" s="45" t="s">
        <v>226</v>
      </c>
      <c r="B16" s="7">
        <v>71</v>
      </c>
      <c r="C16" s="7">
        <v>74</v>
      </c>
      <c r="D16" s="7">
        <v>145</v>
      </c>
      <c r="E16" s="187">
        <v>5.959720509658857</v>
      </c>
    </row>
    <row r="17" spans="1:5" ht="15">
      <c r="A17" s="45" t="s">
        <v>126</v>
      </c>
      <c r="B17" s="7">
        <v>32</v>
      </c>
      <c r="C17" s="7">
        <v>27</v>
      </c>
      <c r="D17" s="7">
        <v>59</v>
      </c>
      <c r="E17" s="187">
        <v>4.42942942942943</v>
      </c>
    </row>
    <row r="18" spans="1:5" ht="15">
      <c r="A18" s="45" t="s">
        <v>127</v>
      </c>
      <c r="B18" s="7">
        <v>98</v>
      </c>
      <c r="C18" s="7">
        <v>107</v>
      </c>
      <c r="D18" s="7">
        <v>205</v>
      </c>
      <c r="E18" s="187">
        <v>7.462686567164178</v>
      </c>
    </row>
    <row r="19" spans="1:5" ht="15">
      <c r="A19" s="45" t="s">
        <v>128</v>
      </c>
      <c r="B19" s="7">
        <v>66</v>
      </c>
      <c r="C19" s="7">
        <v>78</v>
      </c>
      <c r="D19" s="7">
        <v>144</v>
      </c>
      <c r="E19" s="187">
        <v>5.603112840466927</v>
      </c>
    </row>
    <row r="20" spans="1:5" ht="15">
      <c r="A20" s="45" t="s">
        <v>129</v>
      </c>
      <c r="B20" s="7">
        <v>50</v>
      </c>
      <c r="C20" s="7">
        <v>57</v>
      </c>
      <c r="D20" s="7">
        <v>107</v>
      </c>
      <c r="E20" s="187">
        <v>8.051166290443943</v>
      </c>
    </row>
    <row r="21" spans="1:5" ht="15">
      <c r="A21" s="45" t="s">
        <v>130</v>
      </c>
      <c r="B21" s="7">
        <v>181</v>
      </c>
      <c r="C21" s="7">
        <v>225</v>
      </c>
      <c r="D21" s="7">
        <v>406</v>
      </c>
      <c r="E21" s="187">
        <v>19.00749063670412</v>
      </c>
    </row>
    <row r="22" spans="1:5" ht="15">
      <c r="A22" s="45" t="s">
        <v>131</v>
      </c>
      <c r="B22" s="7">
        <v>287</v>
      </c>
      <c r="C22" s="7">
        <v>327</v>
      </c>
      <c r="D22" s="7">
        <v>614</v>
      </c>
      <c r="E22" s="187">
        <v>7.27401966591636</v>
      </c>
    </row>
    <row r="23" spans="1:5" ht="15">
      <c r="A23" s="45" t="s">
        <v>132</v>
      </c>
      <c r="B23" s="7">
        <v>312</v>
      </c>
      <c r="C23" s="7">
        <v>394</v>
      </c>
      <c r="D23" s="7">
        <v>706</v>
      </c>
      <c r="E23" s="187">
        <v>10.436067997043606</v>
      </c>
    </row>
    <row r="24" spans="1:5" ht="15">
      <c r="A24" s="45" t="s">
        <v>133</v>
      </c>
      <c r="B24" s="7">
        <v>36</v>
      </c>
      <c r="C24" s="7">
        <v>30</v>
      </c>
      <c r="D24" s="7">
        <v>66</v>
      </c>
      <c r="E24" s="187">
        <v>4.305283757338552</v>
      </c>
    </row>
    <row r="25" spans="1:5" ht="15">
      <c r="A25" s="45" t="s">
        <v>134</v>
      </c>
      <c r="B25" s="7">
        <v>155</v>
      </c>
      <c r="C25" s="7">
        <v>168</v>
      </c>
      <c r="D25" s="7">
        <v>323</v>
      </c>
      <c r="E25" s="187">
        <v>8.810692853246046</v>
      </c>
    </row>
    <row r="26" spans="1:5" ht="15">
      <c r="A26" s="45" t="s">
        <v>135</v>
      </c>
      <c r="B26" s="7">
        <v>153</v>
      </c>
      <c r="C26" s="7">
        <v>130</v>
      </c>
      <c r="D26" s="7">
        <v>283</v>
      </c>
      <c r="E26" s="187">
        <v>7.371711383172701</v>
      </c>
    </row>
    <row r="27" spans="1:5" ht="15">
      <c r="A27" s="45" t="s">
        <v>136</v>
      </c>
      <c r="B27" s="7">
        <v>67</v>
      </c>
      <c r="C27" s="7">
        <v>63</v>
      </c>
      <c r="D27" s="7">
        <v>130</v>
      </c>
      <c r="E27" s="187">
        <v>6.874669487043892</v>
      </c>
    </row>
    <row r="28" spans="1:5" ht="15">
      <c r="A28" s="45" t="s">
        <v>227</v>
      </c>
      <c r="B28" s="7">
        <v>216</v>
      </c>
      <c r="C28" s="7">
        <v>224</v>
      </c>
      <c r="D28" s="7">
        <v>440</v>
      </c>
      <c r="E28" s="187">
        <v>17.275225755791126</v>
      </c>
    </row>
    <row r="29" spans="1:5" ht="15">
      <c r="A29" s="45" t="s">
        <v>228</v>
      </c>
      <c r="B29" s="7">
        <v>134</v>
      </c>
      <c r="C29" s="7">
        <v>131</v>
      </c>
      <c r="D29" s="7">
        <v>265</v>
      </c>
      <c r="E29" s="187">
        <v>12.75264677574591</v>
      </c>
    </row>
    <row r="30" spans="1:5" ht="15">
      <c r="A30" s="45" t="s">
        <v>141</v>
      </c>
      <c r="B30" s="7">
        <v>310</v>
      </c>
      <c r="C30" s="7">
        <v>541</v>
      </c>
      <c r="D30" s="7">
        <v>851</v>
      </c>
      <c r="E30" s="187">
        <v>25.532553255325535</v>
      </c>
    </row>
    <row r="31" spans="1:5" ht="15">
      <c r="A31" s="45" t="s">
        <v>143</v>
      </c>
      <c r="B31" s="7">
        <v>78</v>
      </c>
      <c r="C31" s="7">
        <v>78</v>
      </c>
      <c r="D31" s="7">
        <v>156</v>
      </c>
      <c r="E31" s="187">
        <v>9.117475160724723</v>
      </c>
    </row>
    <row r="32" spans="1:5" ht="15">
      <c r="A32" s="45" t="s">
        <v>144</v>
      </c>
      <c r="B32" s="7">
        <v>95</v>
      </c>
      <c r="C32" s="7">
        <v>110</v>
      </c>
      <c r="D32" s="7">
        <v>205</v>
      </c>
      <c r="E32" s="187">
        <v>9.73871733966746</v>
      </c>
    </row>
    <row r="33" spans="1:5" ht="15">
      <c r="A33" s="45" t="s">
        <v>145</v>
      </c>
      <c r="B33" s="7">
        <v>126</v>
      </c>
      <c r="C33" s="7">
        <v>132</v>
      </c>
      <c r="D33" s="7">
        <v>258</v>
      </c>
      <c r="E33" s="187">
        <v>9.381818181818181</v>
      </c>
    </row>
    <row r="34" spans="1:5" ht="15">
      <c r="A34" s="45" t="s">
        <v>146</v>
      </c>
      <c r="B34" s="7">
        <v>30</v>
      </c>
      <c r="C34" s="7">
        <v>24</v>
      </c>
      <c r="D34" s="7">
        <v>54</v>
      </c>
      <c r="E34" s="187">
        <v>3.571428571428571</v>
      </c>
    </row>
    <row r="35" spans="1:5" ht="15">
      <c r="A35" s="45" t="s">
        <v>147</v>
      </c>
      <c r="B35" s="7">
        <v>169</v>
      </c>
      <c r="C35" s="7">
        <v>132</v>
      </c>
      <c r="D35" s="7">
        <v>301</v>
      </c>
      <c r="E35" s="187">
        <v>9.814150635800456</v>
      </c>
    </row>
    <row r="36" spans="1:5" ht="15">
      <c r="A36" s="45" t="s">
        <v>148</v>
      </c>
      <c r="B36" s="7">
        <v>230</v>
      </c>
      <c r="C36" s="7">
        <v>247</v>
      </c>
      <c r="D36" s="7">
        <v>477</v>
      </c>
      <c r="E36" s="187">
        <v>12.895377128953772</v>
      </c>
    </row>
    <row r="37" spans="1:5" ht="15">
      <c r="A37" s="45" t="s">
        <v>149</v>
      </c>
      <c r="B37" s="7">
        <v>244</v>
      </c>
      <c r="C37" s="7">
        <v>275</v>
      </c>
      <c r="D37" s="7">
        <v>519</v>
      </c>
      <c r="E37" s="187">
        <v>8.012968967114405</v>
      </c>
    </row>
    <row r="38" spans="1:5" ht="15">
      <c r="A38" s="45" t="s">
        <v>150</v>
      </c>
      <c r="B38" s="7">
        <v>45</v>
      </c>
      <c r="C38" s="7">
        <v>52</v>
      </c>
      <c r="D38" s="7">
        <v>97</v>
      </c>
      <c r="E38" s="187">
        <v>8.989805375347544</v>
      </c>
    </row>
    <row r="39" spans="1:5" ht="15">
      <c r="A39" s="45" t="s">
        <v>151</v>
      </c>
      <c r="B39" s="7">
        <v>72</v>
      </c>
      <c r="C39" s="7">
        <v>78</v>
      </c>
      <c r="D39" s="7">
        <v>150</v>
      </c>
      <c r="E39" s="187">
        <v>7.684426229508197</v>
      </c>
    </row>
    <row r="40" spans="1:5" ht="15">
      <c r="A40" s="45" t="s">
        <v>152</v>
      </c>
      <c r="B40" s="7">
        <v>42</v>
      </c>
      <c r="C40" s="7">
        <v>39</v>
      </c>
      <c r="D40" s="7">
        <v>81</v>
      </c>
      <c r="E40" s="187">
        <v>7.068062827225131</v>
      </c>
    </row>
    <row r="41" spans="1:5" ht="15">
      <c r="A41" s="45" t="s">
        <v>153</v>
      </c>
      <c r="B41" s="7">
        <v>100</v>
      </c>
      <c r="C41" s="7">
        <v>92</v>
      </c>
      <c r="D41" s="7">
        <v>192</v>
      </c>
      <c r="E41" s="187">
        <v>6.5979381443298974</v>
      </c>
    </row>
    <row r="42" spans="1:5" ht="15">
      <c r="A42" s="45" t="s">
        <v>229</v>
      </c>
      <c r="B42" s="7">
        <v>46</v>
      </c>
      <c r="C42" s="7">
        <v>70</v>
      </c>
      <c r="D42" s="7">
        <v>116</v>
      </c>
      <c r="E42" s="187">
        <v>9.076682316118937</v>
      </c>
    </row>
    <row r="43" spans="1:5" ht="15">
      <c r="A43" s="183" t="s">
        <v>156</v>
      </c>
      <c r="B43" s="186">
        <v>3820</v>
      </c>
      <c r="C43" s="186">
        <v>4299</v>
      </c>
      <c r="D43" s="186">
        <v>8119</v>
      </c>
      <c r="E43" s="188">
        <v>9.145798835231433</v>
      </c>
    </row>
    <row r="44" spans="1:5" ht="15">
      <c r="A44" s="45" t="s">
        <v>157</v>
      </c>
      <c r="B44" s="7">
        <v>528</v>
      </c>
      <c r="C44" s="7">
        <v>585</v>
      </c>
      <c r="D44" s="7">
        <v>1113</v>
      </c>
      <c r="E44" s="187">
        <v>26.588628762541806</v>
      </c>
    </row>
    <row r="45" spans="1:5" ht="15">
      <c r="A45" s="45" t="s">
        <v>158</v>
      </c>
      <c r="B45" s="7">
        <v>653</v>
      </c>
      <c r="C45" s="7">
        <v>713</v>
      </c>
      <c r="D45" s="7">
        <v>1366</v>
      </c>
      <c r="E45" s="187">
        <v>13.58663218619455</v>
      </c>
    </row>
    <row r="46" spans="1:5" ht="15">
      <c r="A46" s="45" t="s">
        <v>159</v>
      </c>
      <c r="B46" s="7">
        <v>234</v>
      </c>
      <c r="C46" s="7">
        <v>292</v>
      </c>
      <c r="D46" s="7">
        <v>526</v>
      </c>
      <c r="E46" s="187">
        <v>22.959406372762984</v>
      </c>
    </row>
    <row r="47" spans="1:5" ht="15">
      <c r="A47" s="45" t="s">
        <v>160</v>
      </c>
      <c r="B47" s="7">
        <v>981</v>
      </c>
      <c r="C47" s="7">
        <v>1058</v>
      </c>
      <c r="D47" s="7">
        <v>2039</v>
      </c>
      <c r="E47" s="187">
        <v>35.33795493934142</v>
      </c>
    </row>
    <row r="48" spans="1:5" ht="15">
      <c r="A48" s="45" t="s">
        <v>161</v>
      </c>
      <c r="B48" s="7">
        <v>630</v>
      </c>
      <c r="C48" s="7">
        <v>676</v>
      </c>
      <c r="D48" s="7">
        <v>1306</v>
      </c>
      <c r="E48" s="187">
        <v>32.70723766591535</v>
      </c>
    </row>
    <row r="49" spans="1:5" ht="15">
      <c r="A49" s="45" t="s">
        <v>162</v>
      </c>
      <c r="B49" s="7">
        <v>46</v>
      </c>
      <c r="C49" s="7">
        <v>63</v>
      </c>
      <c r="D49" s="7">
        <v>109</v>
      </c>
      <c r="E49" s="187">
        <v>13.490099009900991</v>
      </c>
    </row>
    <row r="50" spans="1:5" ht="15">
      <c r="A50" s="45" t="s">
        <v>163</v>
      </c>
      <c r="B50" s="7">
        <v>78</v>
      </c>
      <c r="C50" s="7">
        <v>71</v>
      </c>
      <c r="D50" s="7">
        <v>149</v>
      </c>
      <c r="E50" s="187">
        <v>23.84</v>
      </c>
    </row>
    <row r="51" spans="1:5" ht="15">
      <c r="A51" s="45" t="s">
        <v>164</v>
      </c>
      <c r="B51" s="7">
        <v>106</v>
      </c>
      <c r="C51" s="7">
        <v>143</v>
      </c>
      <c r="D51" s="7">
        <v>249</v>
      </c>
      <c r="E51" s="187">
        <v>16.67782987273945</v>
      </c>
    </row>
    <row r="52" spans="1:5" ht="15">
      <c r="A52" s="45" t="s">
        <v>165</v>
      </c>
      <c r="B52" s="7">
        <v>83</v>
      </c>
      <c r="C52" s="7">
        <v>106</v>
      </c>
      <c r="D52" s="7">
        <v>189</v>
      </c>
      <c r="E52" s="187">
        <v>8.125537403267412</v>
      </c>
    </row>
    <row r="53" spans="1:5" ht="15">
      <c r="A53" s="45" t="s">
        <v>166</v>
      </c>
      <c r="B53" s="7">
        <v>78</v>
      </c>
      <c r="C53" s="7">
        <v>96</v>
      </c>
      <c r="D53" s="7">
        <v>174</v>
      </c>
      <c r="E53" s="187">
        <v>12.049861495844876</v>
      </c>
    </row>
    <row r="54" spans="1:5" ht="15">
      <c r="A54" s="184" t="s">
        <v>167</v>
      </c>
      <c r="B54" s="186">
        <v>3417</v>
      </c>
      <c r="C54" s="186">
        <v>3803</v>
      </c>
      <c r="D54" s="186">
        <v>7220</v>
      </c>
      <c r="E54" s="188">
        <v>21.88541982418915</v>
      </c>
    </row>
    <row r="55" spans="1:5" ht="15">
      <c r="A55" s="45" t="s">
        <v>168</v>
      </c>
      <c r="B55" s="7">
        <v>292</v>
      </c>
      <c r="C55" s="7">
        <v>350</v>
      </c>
      <c r="D55" s="7">
        <v>642</v>
      </c>
      <c r="E55" s="187">
        <v>20.953002610966056</v>
      </c>
    </row>
    <row r="56" spans="1:5" ht="15">
      <c r="A56" s="45" t="s">
        <v>169</v>
      </c>
      <c r="B56" s="7">
        <v>91</v>
      </c>
      <c r="C56" s="7">
        <v>96</v>
      </c>
      <c r="D56" s="7">
        <v>187</v>
      </c>
      <c r="E56" s="187">
        <v>21.274175199089875</v>
      </c>
    </row>
    <row r="57" spans="1:5" ht="15">
      <c r="A57" s="45" t="s">
        <v>170</v>
      </c>
      <c r="B57" s="7">
        <v>62</v>
      </c>
      <c r="C57" s="7">
        <v>71</v>
      </c>
      <c r="D57" s="7">
        <v>133</v>
      </c>
      <c r="E57" s="187">
        <v>14.425162689804772</v>
      </c>
    </row>
    <row r="58" spans="1:5" ht="15">
      <c r="A58" s="45" t="s">
        <v>171</v>
      </c>
      <c r="B58" s="7">
        <v>406</v>
      </c>
      <c r="C58" s="7">
        <v>404</v>
      </c>
      <c r="D58" s="7">
        <v>810</v>
      </c>
      <c r="E58" s="187">
        <v>16.193522590963614</v>
      </c>
    </row>
    <row r="59" spans="1:5" ht="15">
      <c r="A59" s="45" t="s">
        <v>172</v>
      </c>
      <c r="B59" s="7">
        <v>233</v>
      </c>
      <c r="C59" s="7">
        <v>276</v>
      </c>
      <c r="D59" s="7">
        <v>509</v>
      </c>
      <c r="E59" s="187">
        <v>21.4135464871687</v>
      </c>
    </row>
    <row r="60" spans="1:5" ht="15">
      <c r="A60" s="45" t="s">
        <v>173</v>
      </c>
      <c r="B60" s="7">
        <v>166</v>
      </c>
      <c r="C60" s="7">
        <v>157</v>
      </c>
      <c r="D60" s="7">
        <v>323</v>
      </c>
      <c r="E60" s="187">
        <v>17.235859124866597</v>
      </c>
    </row>
    <row r="61" spans="1:5" ht="15">
      <c r="A61" s="45" t="s">
        <v>174</v>
      </c>
      <c r="B61" s="7">
        <v>31</v>
      </c>
      <c r="C61" s="7">
        <v>44</v>
      </c>
      <c r="D61" s="7">
        <v>75</v>
      </c>
      <c r="E61" s="187">
        <v>5.742725880551302</v>
      </c>
    </row>
    <row r="62" spans="1:5" ht="15">
      <c r="A62" s="45" t="s">
        <v>175</v>
      </c>
      <c r="B62" s="7">
        <v>190</v>
      </c>
      <c r="C62" s="7">
        <v>152</v>
      </c>
      <c r="D62" s="7">
        <v>342</v>
      </c>
      <c r="E62" s="187">
        <v>10.895189550812361</v>
      </c>
    </row>
    <row r="63" spans="1:5" ht="15">
      <c r="A63" s="45" t="s">
        <v>176</v>
      </c>
      <c r="B63" s="7">
        <v>204</v>
      </c>
      <c r="C63" s="7">
        <v>176</v>
      </c>
      <c r="D63" s="7">
        <v>380</v>
      </c>
      <c r="E63" s="187">
        <v>16.710642040457344</v>
      </c>
    </row>
    <row r="64" spans="1:5" ht="15">
      <c r="A64" s="45" t="s">
        <v>177</v>
      </c>
      <c r="B64" s="7">
        <v>168</v>
      </c>
      <c r="C64" s="7">
        <v>182</v>
      </c>
      <c r="D64" s="7">
        <v>350</v>
      </c>
      <c r="E64" s="187">
        <v>14.450867052023122</v>
      </c>
    </row>
    <row r="65" spans="1:5" ht="15">
      <c r="A65" s="45" t="s">
        <v>178</v>
      </c>
      <c r="B65" s="7">
        <v>161</v>
      </c>
      <c r="C65" s="7">
        <v>103</v>
      </c>
      <c r="D65" s="7">
        <v>264</v>
      </c>
      <c r="E65" s="187">
        <v>12.896922325354176</v>
      </c>
    </row>
    <row r="66" spans="1:5" ht="15">
      <c r="A66" s="45" t="s">
        <v>179</v>
      </c>
      <c r="B66" s="7">
        <v>13</v>
      </c>
      <c r="C66" s="7">
        <v>14</v>
      </c>
      <c r="D66" s="7">
        <v>27</v>
      </c>
      <c r="E66" s="187">
        <v>7.180851063829788</v>
      </c>
    </row>
    <row r="67" spans="1:5" ht="15">
      <c r="A67" s="184" t="s">
        <v>180</v>
      </c>
      <c r="B67" s="186">
        <v>2017</v>
      </c>
      <c r="C67" s="186">
        <v>2025</v>
      </c>
      <c r="D67" s="186">
        <v>4042</v>
      </c>
      <c r="E67" s="188">
        <v>15.738649637878671</v>
      </c>
    </row>
    <row r="68" spans="1:5" ht="15">
      <c r="A68" s="45" t="s">
        <v>181</v>
      </c>
      <c r="B68" s="7">
        <v>124</v>
      </c>
      <c r="C68" s="7">
        <v>152</v>
      </c>
      <c r="D68" s="7">
        <v>276</v>
      </c>
      <c r="E68" s="187">
        <v>10.352588147036759</v>
      </c>
    </row>
    <row r="69" spans="1:5" ht="15">
      <c r="A69" s="45" t="s">
        <v>182</v>
      </c>
      <c r="B69" s="7">
        <v>642</v>
      </c>
      <c r="C69" s="7">
        <v>605</v>
      </c>
      <c r="D69" s="7">
        <v>1247</v>
      </c>
      <c r="E69" s="187">
        <v>37.447447447447445</v>
      </c>
    </row>
    <row r="70" spans="1:5" ht="15">
      <c r="A70" s="45" t="s">
        <v>183</v>
      </c>
      <c r="B70" s="7">
        <v>375</v>
      </c>
      <c r="C70" s="7">
        <v>399</v>
      </c>
      <c r="D70" s="7">
        <v>774</v>
      </c>
      <c r="E70" s="187">
        <v>29.152542372881356</v>
      </c>
    </row>
    <row r="71" spans="1:5" ht="15">
      <c r="A71" s="45" t="s">
        <v>184</v>
      </c>
      <c r="B71" s="7">
        <v>1151</v>
      </c>
      <c r="C71" s="7">
        <v>1182</v>
      </c>
      <c r="D71" s="7">
        <v>2333</v>
      </c>
      <c r="E71" s="187">
        <v>36.665095080936666</v>
      </c>
    </row>
    <row r="72" spans="1:5" ht="15">
      <c r="A72" s="45" t="s">
        <v>185</v>
      </c>
      <c r="B72" s="7">
        <v>468</v>
      </c>
      <c r="C72" s="7">
        <v>474</v>
      </c>
      <c r="D72" s="7">
        <v>942</v>
      </c>
      <c r="E72" s="187">
        <v>26.305501256632226</v>
      </c>
    </row>
    <row r="73" spans="1:5" ht="15">
      <c r="A73" s="45" t="s">
        <v>186</v>
      </c>
      <c r="B73" s="7">
        <v>4</v>
      </c>
      <c r="C73" s="7">
        <v>3</v>
      </c>
      <c r="D73" s="7">
        <v>7</v>
      </c>
      <c r="E73" s="187">
        <v>1.5151515151515151</v>
      </c>
    </row>
    <row r="74" spans="1:5" ht="15">
      <c r="A74" s="45" t="s">
        <v>187</v>
      </c>
      <c r="B74" s="7">
        <v>97</v>
      </c>
      <c r="C74" s="7">
        <v>109</v>
      </c>
      <c r="D74" s="7">
        <v>206</v>
      </c>
      <c r="E74" s="187">
        <v>12.591687041564793</v>
      </c>
    </row>
    <row r="75" spans="1:5" ht="15">
      <c r="A75" s="45" t="s">
        <v>188</v>
      </c>
      <c r="B75" s="7">
        <v>204</v>
      </c>
      <c r="C75" s="7">
        <v>205</v>
      </c>
      <c r="D75" s="7">
        <v>409</v>
      </c>
      <c r="E75" s="187">
        <v>22.240348015225667</v>
      </c>
    </row>
    <row r="76" spans="1:5" ht="15">
      <c r="A76" s="184" t="s">
        <v>189</v>
      </c>
      <c r="B76" s="186">
        <v>3065</v>
      </c>
      <c r="C76" s="186">
        <v>3129</v>
      </c>
      <c r="D76" s="186">
        <v>6194</v>
      </c>
      <c r="E76" s="188">
        <v>27.489792295402093</v>
      </c>
    </row>
    <row r="77" spans="1:5" ht="15.75">
      <c r="A77" s="185" t="s">
        <v>190</v>
      </c>
      <c r="B77" s="43">
        <v>12319</v>
      </c>
      <c r="C77" s="43">
        <v>13256</v>
      </c>
      <c r="D77" s="43">
        <v>25575</v>
      </c>
      <c r="E77" s="189">
        <v>15.046153303093948</v>
      </c>
    </row>
    <row r="79" ht="12.75">
      <c r="A79" s="18" t="s">
        <v>224</v>
      </c>
    </row>
    <row r="80" ht="12.75">
      <c r="A80" s="19" t="s">
        <v>64</v>
      </c>
    </row>
    <row r="82" spans="1:10" ht="17.25">
      <c r="A82" s="221">
        <v>2014</v>
      </c>
      <c r="B82" s="221"/>
      <c r="C82" s="221"/>
      <c r="D82" s="221"/>
      <c r="E82" s="221"/>
      <c r="F82" s="116"/>
      <c r="G82" s="116"/>
      <c r="H82" s="116"/>
      <c r="I82" s="116"/>
      <c r="J82" s="116"/>
    </row>
    <row r="83" spans="1:10" ht="47.25">
      <c r="A83" s="3"/>
      <c r="B83" s="3" t="s">
        <v>45</v>
      </c>
      <c r="C83" s="3" t="s">
        <v>46</v>
      </c>
      <c r="D83" s="3" t="s">
        <v>47</v>
      </c>
      <c r="E83" s="3" t="s">
        <v>63</v>
      </c>
      <c r="F83" s="116"/>
      <c r="G83" s="116"/>
      <c r="H83" s="116"/>
      <c r="I83" s="116"/>
      <c r="J83" s="116"/>
    </row>
    <row r="84" spans="1:10" ht="15">
      <c r="A84" s="117" t="s">
        <v>120</v>
      </c>
      <c r="B84" s="121">
        <v>82</v>
      </c>
      <c r="C84" s="121">
        <v>78</v>
      </c>
      <c r="D84" s="121">
        <v>160</v>
      </c>
      <c r="E84" s="120">
        <v>4.891470498318557</v>
      </c>
      <c r="F84" s="116"/>
      <c r="G84" s="116"/>
      <c r="H84" s="116"/>
      <c r="I84" s="116"/>
      <c r="J84" s="116"/>
    </row>
    <row r="85" spans="1:10" ht="15">
      <c r="A85" s="117" t="s">
        <v>121</v>
      </c>
      <c r="B85" s="121">
        <v>99</v>
      </c>
      <c r="C85" s="121">
        <v>117</v>
      </c>
      <c r="D85" s="121">
        <v>216</v>
      </c>
      <c r="E85" s="120">
        <v>6.162624821683309</v>
      </c>
      <c r="F85" s="116"/>
      <c r="G85" s="116"/>
      <c r="H85" s="116"/>
      <c r="I85" s="116"/>
      <c r="J85" s="116"/>
    </row>
    <row r="86" spans="1:10" ht="30" customHeight="1">
      <c r="A86" s="117" t="s">
        <v>122</v>
      </c>
      <c r="B86" s="121">
        <v>39</v>
      </c>
      <c r="C86" s="121">
        <v>43</v>
      </c>
      <c r="D86" s="121">
        <v>82</v>
      </c>
      <c r="E86" s="120">
        <v>3.6639857015192137</v>
      </c>
      <c r="F86" s="116"/>
      <c r="G86" s="116"/>
      <c r="H86" s="116"/>
      <c r="I86" s="116"/>
      <c r="J86" s="116"/>
    </row>
    <row r="87" spans="1:10" ht="15">
      <c r="A87" s="117" t="s">
        <v>123</v>
      </c>
      <c r="B87" s="121">
        <v>104</v>
      </c>
      <c r="C87" s="121">
        <v>108</v>
      </c>
      <c r="D87" s="121">
        <v>212</v>
      </c>
      <c r="E87" s="120">
        <v>6.171761280931587</v>
      </c>
      <c r="F87" s="116"/>
      <c r="G87" s="116"/>
      <c r="H87" s="116"/>
      <c r="I87" s="116"/>
      <c r="J87" s="116"/>
    </row>
    <row r="88" spans="1:10" ht="15">
      <c r="A88" s="117" t="s">
        <v>124</v>
      </c>
      <c r="B88" s="121">
        <v>61</v>
      </c>
      <c r="C88" s="121">
        <v>71</v>
      </c>
      <c r="D88" s="121">
        <v>132</v>
      </c>
      <c r="E88" s="120">
        <v>5.951307484220019</v>
      </c>
      <c r="F88" s="116"/>
      <c r="G88" s="116"/>
      <c r="H88" s="116"/>
      <c r="I88" s="116"/>
      <c r="J88" s="116"/>
    </row>
    <row r="89" spans="1:10" ht="15">
      <c r="A89" s="117" t="s">
        <v>125</v>
      </c>
      <c r="B89" s="121">
        <v>2</v>
      </c>
      <c r="C89" s="121">
        <v>6</v>
      </c>
      <c r="D89" s="121">
        <v>8</v>
      </c>
      <c r="E89" s="120">
        <v>2.768166089965398</v>
      </c>
      <c r="F89" s="116"/>
      <c r="G89" s="116"/>
      <c r="H89" s="116"/>
      <c r="I89" s="116"/>
      <c r="J89" s="116"/>
    </row>
    <row r="90" spans="1:10" ht="15">
      <c r="A90" s="117" t="s">
        <v>126</v>
      </c>
      <c r="B90" s="121">
        <v>21</v>
      </c>
      <c r="C90" s="121">
        <v>20</v>
      </c>
      <c r="D90" s="121">
        <v>41</v>
      </c>
      <c r="E90" s="120">
        <v>3.4367141659681475</v>
      </c>
      <c r="F90" s="116"/>
      <c r="G90" s="116"/>
      <c r="H90" s="116"/>
      <c r="I90" s="116"/>
      <c r="J90" s="116"/>
    </row>
    <row r="91" spans="1:10" ht="15">
      <c r="A91" s="117" t="s">
        <v>127</v>
      </c>
      <c r="B91" s="121">
        <v>87</v>
      </c>
      <c r="C91" s="121">
        <v>110</v>
      </c>
      <c r="D91" s="121">
        <v>197</v>
      </c>
      <c r="E91" s="120">
        <v>7.018168863555398</v>
      </c>
      <c r="F91" s="116"/>
      <c r="G91" s="116"/>
      <c r="H91" s="116"/>
      <c r="I91" s="116"/>
      <c r="J91" s="116"/>
    </row>
    <row r="92" spans="1:10" ht="15" customHeight="1">
      <c r="A92" s="117" t="s">
        <v>128</v>
      </c>
      <c r="B92" s="121">
        <v>83</v>
      </c>
      <c r="C92" s="121">
        <v>86</v>
      </c>
      <c r="D92" s="121">
        <v>169</v>
      </c>
      <c r="E92" s="120">
        <v>6.303618052965311</v>
      </c>
      <c r="F92" s="116"/>
      <c r="G92" s="116"/>
      <c r="H92" s="116"/>
      <c r="I92" s="116"/>
      <c r="J92" s="116"/>
    </row>
    <row r="93" spans="1:10" ht="15">
      <c r="A93" s="117" t="s">
        <v>129</v>
      </c>
      <c r="B93" s="121">
        <v>46</v>
      </c>
      <c r="C93" s="121">
        <v>54</v>
      </c>
      <c r="D93" s="121">
        <v>100</v>
      </c>
      <c r="E93" s="120">
        <v>5.757052389176741</v>
      </c>
      <c r="F93" s="116"/>
      <c r="G93" s="116"/>
      <c r="H93" s="116"/>
      <c r="I93" s="116"/>
      <c r="J93" s="116"/>
    </row>
    <row r="94" spans="1:10" ht="15">
      <c r="A94" s="117" t="s">
        <v>130</v>
      </c>
      <c r="B94" s="121">
        <v>116</v>
      </c>
      <c r="C94" s="121">
        <v>142</v>
      </c>
      <c r="D94" s="121">
        <v>258</v>
      </c>
      <c r="E94" s="120">
        <v>14.37325905292479</v>
      </c>
      <c r="F94" s="116"/>
      <c r="G94" s="116"/>
      <c r="H94" s="116"/>
      <c r="I94" s="116"/>
      <c r="J94" s="116"/>
    </row>
    <row r="95" spans="1:10" ht="15">
      <c r="A95" s="117" t="s">
        <v>131</v>
      </c>
      <c r="B95" s="121">
        <v>263</v>
      </c>
      <c r="C95" s="121">
        <v>316</v>
      </c>
      <c r="D95" s="121">
        <v>579</v>
      </c>
      <c r="E95" s="120">
        <v>6.360540481160057</v>
      </c>
      <c r="F95" s="116"/>
      <c r="G95" s="116"/>
      <c r="H95" s="116"/>
      <c r="I95" s="116"/>
      <c r="J95" s="116"/>
    </row>
    <row r="96" spans="1:10" ht="15">
      <c r="A96" s="117" t="s">
        <v>132</v>
      </c>
      <c r="B96" s="121">
        <v>287</v>
      </c>
      <c r="C96" s="121">
        <v>284</v>
      </c>
      <c r="D96" s="121">
        <v>571</v>
      </c>
      <c r="E96" s="120">
        <v>8.3601756954612</v>
      </c>
      <c r="F96" s="116"/>
      <c r="G96" s="116"/>
      <c r="H96" s="116"/>
      <c r="I96" s="116"/>
      <c r="J96" s="116"/>
    </row>
    <row r="97" spans="1:10" ht="15">
      <c r="A97" s="117" t="s">
        <v>133</v>
      </c>
      <c r="B97" s="121">
        <v>37</v>
      </c>
      <c r="C97" s="121">
        <v>29</v>
      </c>
      <c r="D97" s="121">
        <v>66</v>
      </c>
      <c r="E97" s="120">
        <v>4.228058936579116</v>
      </c>
      <c r="F97" s="116"/>
      <c r="G97" s="116"/>
      <c r="H97" s="116"/>
      <c r="I97" s="116"/>
      <c r="J97" s="116"/>
    </row>
    <row r="98" spans="1:10" ht="15">
      <c r="A98" s="117" t="s">
        <v>134</v>
      </c>
      <c r="B98" s="121">
        <v>184</v>
      </c>
      <c r="C98" s="121">
        <v>218</v>
      </c>
      <c r="D98" s="121">
        <v>402</v>
      </c>
      <c r="E98" s="120">
        <v>10.002488181139586</v>
      </c>
      <c r="F98" s="116"/>
      <c r="G98" s="116"/>
      <c r="H98" s="116"/>
      <c r="I98" s="116"/>
      <c r="J98" s="116"/>
    </row>
    <row r="99" spans="1:10" ht="15">
      <c r="A99" s="117" t="s">
        <v>135</v>
      </c>
      <c r="B99" s="121">
        <v>130</v>
      </c>
      <c r="C99" s="121">
        <v>143</v>
      </c>
      <c r="D99" s="121">
        <v>273</v>
      </c>
      <c r="E99" s="120">
        <v>6.605371400919428</v>
      </c>
      <c r="F99" s="116"/>
      <c r="G99" s="116"/>
      <c r="H99" s="116"/>
      <c r="I99" s="116"/>
      <c r="J99" s="116"/>
    </row>
    <row r="100" spans="1:10" ht="15">
      <c r="A100" s="117" t="s">
        <v>136</v>
      </c>
      <c r="B100" s="121">
        <v>70</v>
      </c>
      <c r="C100" s="121">
        <v>75</v>
      </c>
      <c r="D100" s="121">
        <v>145</v>
      </c>
      <c r="E100" s="120">
        <v>6.3429571303587045</v>
      </c>
      <c r="F100" s="116"/>
      <c r="G100" s="116"/>
      <c r="H100" s="116"/>
      <c r="I100" s="116"/>
      <c r="J100" s="116"/>
    </row>
    <row r="101" spans="1:10" ht="15">
      <c r="A101" s="117" t="s">
        <v>137</v>
      </c>
      <c r="B101" s="121">
        <v>9</v>
      </c>
      <c r="C101" s="121">
        <v>12</v>
      </c>
      <c r="D101" s="121">
        <v>21</v>
      </c>
      <c r="E101" s="120">
        <v>6.122448979591836</v>
      </c>
      <c r="F101" s="116"/>
      <c r="G101" s="116"/>
      <c r="H101" s="116"/>
      <c r="I101" s="116"/>
      <c r="J101" s="116"/>
    </row>
    <row r="102" spans="1:10" ht="15">
      <c r="A102" s="117" t="s">
        <v>138</v>
      </c>
      <c r="B102" s="121">
        <v>158</v>
      </c>
      <c r="C102" s="121">
        <v>190</v>
      </c>
      <c r="D102" s="121">
        <v>348</v>
      </c>
      <c r="E102" s="120">
        <v>15.104166666666666</v>
      </c>
      <c r="F102" s="116"/>
      <c r="G102" s="116"/>
      <c r="H102" s="116"/>
      <c r="I102" s="116"/>
      <c r="J102" s="116"/>
    </row>
    <row r="103" spans="1:10" ht="15">
      <c r="A103" s="117" t="s">
        <v>139</v>
      </c>
      <c r="B103" s="121">
        <v>100</v>
      </c>
      <c r="C103" s="121">
        <v>131</v>
      </c>
      <c r="D103" s="121">
        <v>231</v>
      </c>
      <c r="E103" s="120">
        <v>11.643145161290322</v>
      </c>
      <c r="F103" s="116"/>
      <c r="G103" s="116"/>
      <c r="H103" s="116"/>
      <c r="I103" s="116"/>
      <c r="J103" s="116"/>
    </row>
    <row r="104" spans="1:10" ht="15">
      <c r="A104" s="117" t="s">
        <v>140</v>
      </c>
      <c r="B104" s="121">
        <v>1</v>
      </c>
      <c r="C104" s="121">
        <v>0</v>
      </c>
      <c r="D104" s="121">
        <v>1</v>
      </c>
      <c r="E104" s="120">
        <v>2.631578947368421</v>
      </c>
      <c r="F104" s="116"/>
      <c r="G104" s="116"/>
      <c r="H104" s="116"/>
      <c r="I104" s="116"/>
      <c r="J104" s="116"/>
    </row>
    <row r="105" spans="1:10" ht="15">
      <c r="A105" s="117" t="s">
        <v>141</v>
      </c>
      <c r="B105" s="121">
        <v>84</v>
      </c>
      <c r="C105" s="121">
        <v>76</v>
      </c>
      <c r="D105" s="121">
        <v>160</v>
      </c>
      <c r="E105" s="120">
        <v>6.364359586316628</v>
      </c>
      <c r="F105" s="116"/>
      <c r="G105" s="116"/>
      <c r="H105" s="116"/>
      <c r="I105" s="116"/>
      <c r="J105" s="116"/>
    </row>
    <row r="106" spans="1:10" ht="15">
      <c r="A106" s="117" t="s">
        <v>142</v>
      </c>
      <c r="B106" s="121">
        <v>14</v>
      </c>
      <c r="C106" s="121">
        <v>20</v>
      </c>
      <c r="D106" s="121">
        <v>34</v>
      </c>
      <c r="E106" s="120">
        <v>15.384615384615385</v>
      </c>
      <c r="F106" s="116"/>
      <c r="G106" s="116"/>
      <c r="H106" s="116"/>
      <c r="I106" s="116"/>
      <c r="J106" s="116"/>
    </row>
    <row r="107" spans="1:10" ht="15">
      <c r="A107" s="117" t="s">
        <v>143</v>
      </c>
      <c r="B107" s="121">
        <v>72</v>
      </c>
      <c r="C107" s="121">
        <v>81</v>
      </c>
      <c r="D107" s="121">
        <v>153</v>
      </c>
      <c r="E107" s="120">
        <v>8.243534482758621</v>
      </c>
      <c r="F107" s="116"/>
      <c r="G107" s="116"/>
      <c r="H107" s="116"/>
      <c r="I107" s="116"/>
      <c r="J107" s="116"/>
    </row>
    <row r="108" spans="1:10" ht="15">
      <c r="A108" s="117" t="s">
        <v>144</v>
      </c>
      <c r="B108" s="121">
        <v>81</v>
      </c>
      <c r="C108" s="121">
        <v>86</v>
      </c>
      <c r="D108" s="121">
        <v>167</v>
      </c>
      <c r="E108" s="120">
        <v>7.590909090909091</v>
      </c>
      <c r="F108" s="116"/>
      <c r="G108" s="116"/>
      <c r="H108" s="116"/>
      <c r="I108" s="116"/>
      <c r="J108" s="116"/>
    </row>
    <row r="109" spans="1:10" ht="15">
      <c r="A109" s="117" t="s">
        <v>145</v>
      </c>
      <c r="B109" s="121">
        <v>125</v>
      </c>
      <c r="C109" s="121">
        <v>118</v>
      </c>
      <c r="D109" s="121">
        <v>243</v>
      </c>
      <c r="E109" s="120">
        <v>8.382200758882373</v>
      </c>
      <c r="F109" s="116"/>
      <c r="G109" s="116"/>
      <c r="H109" s="116"/>
      <c r="I109" s="116"/>
      <c r="J109" s="116"/>
    </row>
    <row r="110" spans="1:10" ht="15">
      <c r="A110" s="117" t="s">
        <v>146</v>
      </c>
      <c r="B110" s="121">
        <v>33</v>
      </c>
      <c r="C110" s="121">
        <v>40</v>
      </c>
      <c r="D110" s="121">
        <v>73</v>
      </c>
      <c r="E110" s="120">
        <v>4.4840294840294845</v>
      </c>
      <c r="F110" s="116"/>
      <c r="G110" s="116"/>
      <c r="H110" s="116"/>
      <c r="I110" s="116"/>
      <c r="J110" s="116"/>
    </row>
    <row r="111" spans="1:10" ht="15">
      <c r="A111" s="117" t="s">
        <v>147</v>
      </c>
      <c r="B111" s="121">
        <v>192</v>
      </c>
      <c r="C111" s="121">
        <v>223</v>
      </c>
      <c r="D111" s="121">
        <v>415</v>
      </c>
      <c r="E111" s="120">
        <v>11.048988285410012</v>
      </c>
      <c r="F111" s="116"/>
      <c r="G111" s="116"/>
      <c r="H111" s="116"/>
      <c r="I111" s="116"/>
      <c r="J111" s="116"/>
    </row>
    <row r="112" spans="1:10" ht="15">
      <c r="A112" s="117" t="s">
        <v>148</v>
      </c>
      <c r="B112" s="121">
        <v>124</v>
      </c>
      <c r="C112" s="121">
        <v>147</v>
      </c>
      <c r="D112" s="121">
        <v>271</v>
      </c>
      <c r="E112" s="120">
        <v>7.6016830294530155</v>
      </c>
      <c r="F112" s="116"/>
      <c r="G112" s="116"/>
      <c r="H112" s="116"/>
      <c r="I112" s="116"/>
      <c r="J112" s="116"/>
    </row>
    <row r="113" spans="1:10" ht="15">
      <c r="A113" s="117" t="s">
        <v>149</v>
      </c>
      <c r="B113" s="121">
        <v>213</v>
      </c>
      <c r="C113" s="121">
        <v>240</v>
      </c>
      <c r="D113" s="121">
        <v>453</v>
      </c>
      <c r="E113" s="120">
        <v>6.340097970608817</v>
      </c>
      <c r="F113" s="116"/>
      <c r="G113" s="116"/>
      <c r="H113" s="116"/>
      <c r="I113" s="116"/>
      <c r="J113" s="116"/>
    </row>
    <row r="114" spans="1:10" ht="15">
      <c r="A114" s="117" t="s">
        <v>150</v>
      </c>
      <c r="B114" s="121">
        <v>40</v>
      </c>
      <c r="C114" s="121">
        <v>37</v>
      </c>
      <c r="D114" s="121">
        <v>77</v>
      </c>
      <c r="E114" s="120">
        <v>6.306306306306306</v>
      </c>
      <c r="F114" s="116"/>
      <c r="G114" s="116"/>
      <c r="H114" s="116"/>
      <c r="I114" s="116"/>
      <c r="J114" s="116"/>
    </row>
    <row r="115" spans="1:10" ht="15">
      <c r="A115" s="117" t="s">
        <v>151</v>
      </c>
      <c r="B115" s="121">
        <v>68</v>
      </c>
      <c r="C115" s="121">
        <v>92</v>
      </c>
      <c r="D115" s="121">
        <v>160</v>
      </c>
      <c r="E115" s="120">
        <v>7.431490942870414</v>
      </c>
      <c r="F115" s="116"/>
      <c r="G115" s="116"/>
      <c r="H115" s="116"/>
      <c r="I115" s="116"/>
      <c r="J115" s="116"/>
    </row>
    <row r="116" spans="1:10" ht="15">
      <c r="A116" s="117" t="s">
        <v>152</v>
      </c>
      <c r="B116" s="121">
        <v>37</v>
      </c>
      <c r="C116" s="121">
        <v>45</v>
      </c>
      <c r="D116" s="121">
        <v>82</v>
      </c>
      <c r="E116" s="120">
        <v>6.602254428341385</v>
      </c>
      <c r="F116" s="116"/>
      <c r="G116" s="116"/>
      <c r="H116" s="116"/>
      <c r="I116" s="116"/>
      <c r="J116" s="116"/>
    </row>
    <row r="117" spans="1:10" ht="15">
      <c r="A117" s="117" t="s">
        <v>153</v>
      </c>
      <c r="B117" s="121">
        <v>87</v>
      </c>
      <c r="C117" s="121">
        <v>79</v>
      </c>
      <c r="D117" s="121">
        <v>166</v>
      </c>
      <c r="E117" s="120">
        <v>5.465920316101416</v>
      </c>
      <c r="F117" s="116"/>
      <c r="G117" s="116"/>
      <c r="H117" s="116"/>
      <c r="I117" s="116"/>
      <c r="J117" s="116"/>
    </row>
    <row r="118" spans="1:10" ht="15">
      <c r="A118" s="117" t="s">
        <v>154</v>
      </c>
      <c r="B118" s="121">
        <v>24</v>
      </c>
      <c r="C118" s="121">
        <v>38</v>
      </c>
      <c r="D118" s="121">
        <v>62</v>
      </c>
      <c r="E118" s="120">
        <v>4.163868368032237</v>
      </c>
      <c r="F118" s="116"/>
      <c r="G118" s="116"/>
      <c r="H118" s="116"/>
      <c r="I118" s="116"/>
      <c r="J118" s="116"/>
    </row>
    <row r="119" spans="1:10" ht="30">
      <c r="A119" s="117" t="s">
        <v>155</v>
      </c>
      <c r="B119" s="121">
        <v>2</v>
      </c>
      <c r="C119" s="121">
        <v>8</v>
      </c>
      <c r="D119" s="121">
        <v>10</v>
      </c>
      <c r="E119" s="120">
        <v>5.128205128205128</v>
      </c>
      <c r="F119" s="116"/>
      <c r="G119" s="116"/>
      <c r="H119" s="116"/>
      <c r="I119" s="116"/>
      <c r="J119" s="116"/>
    </row>
    <row r="120" spans="1:10" ht="15">
      <c r="A120" s="118" t="s">
        <v>156</v>
      </c>
      <c r="B120" s="124">
        <v>3175</v>
      </c>
      <c r="C120" s="124">
        <v>3563</v>
      </c>
      <c r="D120" s="124">
        <v>6738</v>
      </c>
      <c r="E120" s="123">
        <v>7.253662895221281</v>
      </c>
      <c r="F120" s="116"/>
      <c r="G120" s="116"/>
      <c r="H120" s="116"/>
      <c r="I120" s="116"/>
      <c r="J120" s="116"/>
    </row>
    <row r="121" spans="1:10" ht="15">
      <c r="A121" s="119" t="s">
        <v>157</v>
      </c>
      <c r="B121" s="121">
        <v>501</v>
      </c>
      <c r="C121" s="121">
        <v>603</v>
      </c>
      <c r="D121" s="121">
        <v>1104</v>
      </c>
      <c r="E121" s="120">
        <v>28.892959958126145</v>
      </c>
      <c r="F121" s="116"/>
      <c r="G121" s="116"/>
      <c r="H121" s="116"/>
      <c r="I121" s="116"/>
      <c r="J121" s="116"/>
    </row>
    <row r="122" spans="1:10" ht="15">
      <c r="A122" s="119" t="s">
        <v>158</v>
      </c>
      <c r="B122" s="121">
        <v>936</v>
      </c>
      <c r="C122" s="121">
        <v>976</v>
      </c>
      <c r="D122" s="121">
        <v>1912</v>
      </c>
      <c r="E122" s="120">
        <v>18.519953506392874</v>
      </c>
      <c r="F122" s="116"/>
      <c r="G122" s="116"/>
      <c r="H122" s="116"/>
      <c r="I122" s="116"/>
      <c r="J122" s="116"/>
    </row>
    <row r="123" spans="1:10" ht="15">
      <c r="A123" s="119" t="s">
        <v>159</v>
      </c>
      <c r="B123" s="121">
        <v>232</v>
      </c>
      <c r="C123" s="121">
        <v>286</v>
      </c>
      <c r="D123" s="121">
        <v>518</v>
      </c>
      <c r="E123" s="120">
        <v>21.773854560739807</v>
      </c>
      <c r="F123" s="116"/>
      <c r="G123" s="116"/>
      <c r="H123" s="116"/>
      <c r="I123" s="116"/>
      <c r="J123" s="116"/>
    </row>
    <row r="124" spans="1:10" ht="15">
      <c r="A124" s="119" t="s">
        <v>160</v>
      </c>
      <c r="B124" s="121">
        <v>872</v>
      </c>
      <c r="C124" s="121">
        <v>954</v>
      </c>
      <c r="D124" s="121">
        <v>1826</v>
      </c>
      <c r="E124" s="120">
        <v>56.867019620056055</v>
      </c>
      <c r="F124" s="116"/>
      <c r="G124" s="116"/>
      <c r="H124" s="116"/>
      <c r="I124" s="116"/>
      <c r="J124" s="116"/>
    </row>
    <row r="125" spans="1:10" ht="15">
      <c r="A125" s="119" t="s">
        <v>161</v>
      </c>
      <c r="B125" s="121">
        <v>862</v>
      </c>
      <c r="C125" s="121">
        <v>909</v>
      </c>
      <c r="D125" s="121">
        <v>1771</v>
      </c>
      <c r="E125" s="120">
        <v>67.44097486671744</v>
      </c>
      <c r="F125" s="116"/>
      <c r="G125" s="116"/>
      <c r="H125" s="116"/>
      <c r="I125" s="116"/>
      <c r="J125" s="116"/>
    </row>
    <row r="126" spans="1:10" ht="15">
      <c r="A126" s="119" t="s">
        <v>162</v>
      </c>
      <c r="B126" s="121">
        <v>72</v>
      </c>
      <c r="C126" s="121">
        <v>77</v>
      </c>
      <c r="D126" s="121">
        <v>149</v>
      </c>
      <c r="E126" s="120">
        <v>20.29972752043597</v>
      </c>
      <c r="F126" s="116"/>
      <c r="G126" s="116"/>
      <c r="H126" s="116"/>
      <c r="I126" s="116"/>
      <c r="J126" s="116"/>
    </row>
    <row r="127" spans="1:10" ht="15">
      <c r="A127" s="119" t="s">
        <v>163</v>
      </c>
      <c r="B127" s="121">
        <v>48</v>
      </c>
      <c r="C127" s="121">
        <v>51</v>
      </c>
      <c r="D127" s="121">
        <v>99</v>
      </c>
      <c r="E127" s="120">
        <v>17.157712305025996</v>
      </c>
      <c r="F127" s="116"/>
      <c r="G127" s="116"/>
      <c r="H127" s="116"/>
      <c r="I127" s="116"/>
      <c r="J127" s="116"/>
    </row>
    <row r="128" spans="1:10" ht="15">
      <c r="A128" s="119" t="s">
        <v>164</v>
      </c>
      <c r="B128" s="121">
        <v>102</v>
      </c>
      <c r="C128" s="121">
        <v>111</v>
      </c>
      <c r="D128" s="121">
        <v>213</v>
      </c>
      <c r="E128" s="120">
        <v>16.234756097560975</v>
      </c>
      <c r="F128" s="116"/>
      <c r="G128" s="116"/>
      <c r="H128" s="116"/>
      <c r="I128" s="116"/>
      <c r="J128" s="116"/>
    </row>
    <row r="129" spans="1:10" ht="15">
      <c r="A129" s="119" t="s">
        <v>165</v>
      </c>
      <c r="B129" s="121">
        <v>117</v>
      </c>
      <c r="C129" s="121">
        <v>98</v>
      </c>
      <c r="D129" s="121">
        <v>215</v>
      </c>
      <c r="E129" s="120">
        <v>9.384548232213008</v>
      </c>
      <c r="F129" s="116"/>
      <c r="G129" s="116"/>
      <c r="H129" s="116"/>
      <c r="I129" s="116"/>
      <c r="J129" s="116"/>
    </row>
    <row r="130" spans="1:10" ht="30">
      <c r="A130" s="119" t="s">
        <v>166</v>
      </c>
      <c r="B130" s="121">
        <v>77</v>
      </c>
      <c r="C130" s="121">
        <v>80</v>
      </c>
      <c r="D130" s="121">
        <v>157</v>
      </c>
      <c r="E130" s="120">
        <v>9.7636815920398</v>
      </c>
      <c r="F130" s="116"/>
      <c r="G130" s="116"/>
      <c r="H130" s="116"/>
      <c r="I130" s="116"/>
      <c r="J130" s="116"/>
    </row>
    <row r="131" spans="1:10" ht="15">
      <c r="A131" s="118" t="s">
        <v>167</v>
      </c>
      <c r="B131" s="124">
        <v>3819</v>
      </c>
      <c r="C131" s="124">
        <v>4145</v>
      </c>
      <c r="D131" s="124">
        <v>7964</v>
      </c>
      <c r="E131" s="123">
        <v>27.573313021500535</v>
      </c>
      <c r="F131" s="116"/>
      <c r="G131" s="116"/>
      <c r="H131" s="116"/>
      <c r="I131" s="116"/>
      <c r="J131" s="116"/>
    </row>
    <row r="132" spans="1:10" ht="15">
      <c r="A132" s="119" t="s">
        <v>168</v>
      </c>
      <c r="B132" s="121">
        <v>292</v>
      </c>
      <c r="C132" s="121">
        <v>253</v>
      </c>
      <c r="D132" s="121">
        <v>545</v>
      </c>
      <c r="E132" s="120">
        <v>18.537414965986397</v>
      </c>
      <c r="F132" s="116"/>
      <c r="G132" s="116"/>
      <c r="H132" s="116"/>
      <c r="I132" s="116"/>
      <c r="J132" s="116"/>
    </row>
    <row r="133" spans="1:10" ht="15">
      <c r="A133" s="119" t="s">
        <v>169</v>
      </c>
      <c r="B133" s="121">
        <v>63</v>
      </c>
      <c r="C133" s="121">
        <v>70</v>
      </c>
      <c r="D133" s="121">
        <v>133</v>
      </c>
      <c r="E133" s="120">
        <v>15.610328638497654</v>
      </c>
      <c r="F133" s="116"/>
      <c r="G133" s="116"/>
      <c r="H133" s="116"/>
      <c r="I133" s="116"/>
      <c r="J133" s="116"/>
    </row>
    <row r="134" spans="1:10" ht="15">
      <c r="A134" s="119" t="s">
        <v>170</v>
      </c>
      <c r="B134" s="121">
        <v>29</v>
      </c>
      <c r="C134" s="121">
        <v>39</v>
      </c>
      <c r="D134" s="121">
        <v>68</v>
      </c>
      <c r="E134" s="120">
        <v>8.343558282208589</v>
      </c>
      <c r="F134" s="116"/>
      <c r="G134" s="116"/>
      <c r="H134" s="116"/>
      <c r="I134" s="116"/>
      <c r="J134" s="116"/>
    </row>
    <row r="135" spans="1:10" ht="15">
      <c r="A135" s="119" t="s">
        <v>171</v>
      </c>
      <c r="B135" s="121">
        <v>301</v>
      </c>
      <c r="C135" s="121">
        <v>308</v>
      </c>
      <c r="D135" s="121">
        <v>609</v>
      </c>
      <c r="E135" s="120">
        <v>12.94092647683808</v>
      </c>
      <c r="F135" s="116"/>
      <c r="G135" s="116"/>
      <c r="H135" s="116"/>
      <c r="I135" s="116"/>
      <c r="J135" s="116"/>
    </row>
    <row r="136" spans="1:10" ht="15">
      <c r="A136" s="119" t="s">
        <v>172</v>
      </c>
      <c r="B136" s="121">
        <v>267</v>
      </c>
      <c r="C136" s="121">
        <v>291</v>
      </c>
      <c r="D136" s="121">
        <v>558</v>
      </c>
      <c r="E136" s="120">
        <v>25.738007380073803</v>
      </c>
      <c r="F136" s="116"/>
      <c r="G136" s="116"/>
      <c r="H136" s="116"/>
      <c r="I136" s="116"/>
      <c r="J136" s="116"/>
    </row>
    <row r="137" spans="1:10" ht="15">
      <c r="A137" s="119" t="s">
        <v>173</v>
      </c>
      <c r="B137" s="121">
        <v>156</v>
      </c>
      <c r="C137" s="121">
        <v>166</v>
      </c>
      <c r="D137" s="121">
        <v>322</v>
      </c>
      <c r="E137" s="120">
        <v>19.258373205741627</v>
      </c>
      <c r="F137" s="116"/>
      <c r="G137" s="116"/>
      <c r="H137" s="116"/>
      <c r="I137" s="116"/>
      <c r="J137" s="116"/>
    </row>
    <row r="138" spans="1:10" ht="15">
      <c r="A138" s="119" t="s">
        <v>174</v>
      </c>
      <c r="B138" s="121">
        <v>31</v>
      </c>
      <c r="C138" s="121">
        <v>47</v>
      </c>
      <c r="D138" s="121">
        <v>78</v>
      </c>
      <c r="E138" s="120">
        <v>6.3209076175040515</v>
      </c>
      <c r="F138" s="116"/>
      <c r="G138" s="116"/>
      <c r="H138" s="116"/>
      <c r="I138" s="116"/>
      <c r="J138" s="116"/>
    </row>
    <row r="139" spans="1:10" ht="15">
      <c r="A139" s="119" t="s">
        <v>175</v>
      </c>
      <c r="B139" s="121">
        <v>159</v>
      </c>
      <c r="C139" s="121">
        <v>169</v>
      </c>
      <c r="D139" s="121">
        <v>328</v>
      </c>
      <c r="E139" s="120">
        <v>10.073710073710075</v>
      </c>
      <c r="F139" s="116"/>
      <c r="G139" s="116"/>
      <c r="H139" s="116"/>
      <c r="I139" s="116"/>
      <c r="J139" s="116"/>
    </row>
    <row r="140" spans="1:10" ht="15">
      <c r="A140" s="119" t="s">
        <v>176</v>
      </c>
      <c r="B140" s="121">
        <v>166</v>
      </c>
      <c r="C140" s="121">
        <v>193</v>
      </c>
      <c r="D140" s="121">
        <v>359</v>
      </c>
      <c r="E140" s="120">
        <v>16.933962264150942</v>
      </c>
      <c r="F140" s="116"/>
      <c r="G140" s="116"/>
      <c r="H140" s="116"/>
      <c r="I140" s="116"/>
      <c r="J140" s="116"/>
    </row>
    <row r="141" spans="1:10" ht="15">
      <c r="A141" s="119" t="s">
        <v>177</v>
      </c>
      <c r="B141" s="121">
        <v>142</v>
      </c>
      <c r="C141" s="121">
        <v>141</v>
      </c>
      <c r="D141" s="121">
        <v>283</v>
      </c>
      <c r="E141" s="120">
        <v>13.047487321346244</v>
      </c>
      <c r="F141" s="116"/>
      <c r="G141" s="116"/>
      <c r="H141" s="116"/>
      <c r="I141" s="116"/>
      <c r="J141" s="116"/>
    </row>
    <row r="142" spans="1:10" ht="15">
      <c r="A142" s="119" t="s">
        <v>178</v>
      </c>
      <c r="B142" s="121">
        <v>108</v>
      </c>
      <c r="C142" s="121">
        <v>95</v>
      </c>
      <c r="D142" s="121">
        <v>203</v>
      </c>
      <c r="E142" s="120">
        <v>8.116753298680528</v>
      </c>
      <c r="F142" s="116"/>
      <c r="G142" s="116"/>
      <c r="H142" s="116"/>
      <c r="I142" s="116"/>
      <c r="J142" s="116"/>
    </row>
    <row r="143" spans="1:10" ht="30">
      <c r="A143" s="119" t="s">
        <v>179</v>
      </c>
      <c r="B143" s="121">
        <v>96</v>
      </c>
      <c r="C143" s="121">
        <v>43</v>
      </c>
      <c r="D143" s="121">
        <v>139</v>
      </c>
      <c r="E143" s="120">
        <v>26.476190476190474</v>
      </c>
      <c r="F143" s="116"/>
      <c r="G143" s="116"/>
      <c r="H143" s="116"/>
      <c r="I143" s="116"/>
      <c r="J143" s="116"/>
    </row>
    <row r="144" spans="1:10" ht="30" customHeight="1">
      <c r="A144" s="118" t="s">
        <v>180</v>
      </c>
      <c r="B144" s="124">
        <v>1810</v>
      </c>
      <c r="C144" s="124">
        <v>1815</v>
      </c>
      <c r="D144" s="124">
        <v>3625</v>
      </c>
      <c r="E144" s="123">
        <v>14.524400993669365</v>
      </c>
      <c r="F144" s="116"/>
      <c r="G144" s="116"/>
      <c r="H144" s="116"/>
      <c r="I144" s="116"/>
      <c r="J144" s="116"/>
    </row>
    <row r="145" spans="1:10" ht="15">
      <c r="A145" s="119" t="s">
        <v>181</v>
      </c>
      <c r="B145" s="121">
        <v>114</v>
      </c>
      <c r="C145" s="121">
        <v>141</v>
      </c>
      <c r="D145" s="121">
        <v>255</v>
      </c>
      <c r="E145" s="120">
        <v>9.036144578313253</v>
      </c>
      <c r="F145" s="116"/>
      <c r="G145" s="116"/>
      <c r="H145" s="116"/>
      <c r="I145" s="116"/>
      <c r="J145" s="116"/>
    </row>
    <row r="146" spans="1:10" ht="15">
      <c r="A146" s="119" t="s">
        <v>182</v>
      </c>
      <c r="B146" s="121">
        <v>117</v>
      </c>
      <c r="C146" s="121">
        <v>115</v>
      </c>
      <c r="D146" s="121">
        <v>232</v>
      </c>
      <c r="E146" s="120">
        <v>11.267605633802818</v>
      </c>
      <c r="F146" s="116"/>
      <c r="G146" s="116"/>
      <c r="H146" s="116"/>
      <c r="I146" s="116"/>
      <c r="J146" s="116"/>
    </row>
    <row r="147" spans="1:10" ht="15">
      <c r="A147" s="119" t="s">
        <v>183</v>
      </c>
      <c r="B147" s="121">
        <v>211</v>
      </c>
      <c r="C147" s="121">
        <v>205</v>
      </c>
      <c r="D147" s="121">
        <v>416</v>
      </c>
      <c r="E147" s="120">
        <v>18.1500872600349</v>
      </c>
      <c r="F147" s="116"/>
      <c r="G147" s="116"/>
      <c r="H147" s="116"/>
      <c r="I147" s="116"/>
      <c r="J147" s="116"/>
    </row>
    <row r="148" spans="1:10" ht="15">
      <c r="A148" s="119" t="s">
        <v>184</v>
      </c>
      <c r="B148" s="121">
        <v>863</v>
      </c>
      <c r="C148" s="121">
        <v>814</v>
      </c>
      <c r="D148" s="121">
        <v>1677</v>
      </c>
      <c r="E148" s="120">
        <v>37.382969237628174</v>
      </c>
      <c r="F148" s="116"/>
      <c r="G148" s="116"/>
      <c r="H148" s="116"/>
      <c r="I148" s="116"/>
      <c r="J148" s="116"/>
    </row>
    <row r="149" spans="1:10" ht="30">
      <c r="A149" s="119" t="s">
        <v>185</v>
      </c>
      <c r="B149" s="121">
        <v>359</v>
      </c>
      <c r="C149" s="121">
        <v>363</v>
      </c>
      <c r="D149" s="121">
        <v>722</v>
      </c>
      <c r="E149" s="120">
        <v>24.948168624740845</v>
      </c>
      <c r="F149" s="116"/>
      <c r="G149" s="116"/>
      <c r="H149" s="116"/>
      <c r="I149" s="116"/>
      <c r="J149" s="116"/>
    </row>
    <row r="150" spans="1:10" ht="15">
      <c r="A150" s="119" t="s">
        <v>186</v>
      </c>
      <c r="B150" s="121">
        <v>3</v>
      </c>
      <c r="C150" s="121">
        <v>4</v>
      </c>
      <c r="D150" s="121">
        <v>7</v>
      </c>
      <c r="E150" s="120">
        <v>1.5184381778741864</v>
      </c>
      <c r="F150" s="116"/>
      <c r="G150" s="116"/>
      <c r="H150" s="116"/>
      <c r="I150" s="116"/>
      <c r="J150" s="116"/>
    </row>
    <row r="151" spans="1:10" ht="30">
      <c r="A151" s="119" t="s">
        <v>187</v>
      </c>
      <c r="B151" s="121">
        <v>105</v>
      </c>
      <c r="C151" s="121">
        <v>113</v>
      </c>
      <c r="D151" s="121">
        <v>218</v>
      </c>
      <c r="E151" s="120">
        <v>12.064194798007748</v>
      </c>
      <c r="F151" s="116"/>
      <c r="G151" s="116"/>
      <c r="H151" s="116"/>
      <c r="I151" s="116"/>
      <c r="J151" s="116"/>
    </row>
    <row r="152" spans="1:10" ht="15">
      <c r="A152" s="119" t="s">
        <v>188</v>
      </c>
      <c r="B152" s="121">
        <v>187</v>
      </c>
      <c r="C152" s="121">
        <v>176</v>
      </c>
      <c r="D152" s="121">
        <v>363</v>
      </c>
      <c r="E152" s="120">
        <v>20.044174489232468</v>
      </c>
      <c r="F152" s="116"/>
      <c r="G152" s="116"/>
      <c r="H152" s="116"/>
      <c r="I152" s="116"/>
      <c r="J152" s="116"/>
    </row>
    <row r="153" spans="1:10" ht="15">
      <c r="A153" s="118" t="s">
        <v>189</v>
      </c>
      <c r="B153" s="124">
        <v>1959</v>
      </c>
      <c r="C153" s="124">
        <v>1931</v>
      </c>
      <c r="D153" s="124">
        <v>3890</v>
      </c>
      <c r="E153" s="123">
        <v>20.87805925289824</v>
      </c>
      <c r="F153" s="116"/>
      <c r="G153" s="116"/>
      <c r="H153" s="116"/>
      <c r="I153" s="116"/>
      <c r="J153" s="116"/>
    </row>
    <row r="154" spans="1:10" ht="31.5" customHeight="1">
      <c r="A154" s="125" t="s">
        <v>190</v>
      </c>
      <c r="B154" s="126">
        <v>10763</v>
      </c>
      <c r="C154" s="126">
        <v>11454</v>
      </c>
      <c r="D154" s="126">
        <v>22217</v>
      </c>
      <c r="E154" s="127">
        <v>13.435209598219686</v>
      </c>
      <c r="F154" s="116"/>
      <c r="G154" s="116"/>
      <c r="H154" s="116"/>
      <c r="I154" s="116"/>
      <c r="J154" s="116"/>
    </row>
    <row r="155" spans="6:10" ht="12">
      <c r="F155" s="116"/>
      <c r="G155" s="116"/>
      <c r="H155" s="116"/>
      <c r="I155" s="116"/>
      <c r="J155" s="116"/>
    </row>
    <row r="156" ht="12.75">
      <c r="A156" s="18" t="s">
        <v>224</v>
      </c>
    </row>
    <row r="157" ht="12.75">
      <c r="A157" s="19" t="s">
        <v>64</v>
      </c>
    </row>
  </sheetData>
  <sheetProtection/>
  <mergeCells count="3">
    <mergeCell ref="A82:E82"/>
    <mergeCell ref="A6:G6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13"/>
  <sheetViews>
    <sheetView zoomScalePageLayoutView="0" workbookViewId="0" topLeftCell="A1">
      <selection activeCell="A5" sqref="A5"/>
    </sheetView>
  </sheetViews>
  <sheetFormatPr defaultColWidth="11.00390625" defaultRowHeight="12"/>
  <cols>
    <col min="1" max="1" width="14.875" style="0" customWidth="1"/>
    <col min="2" max="17" width="13.875" style="0" customWidth="1"/>
  </cols>
  <sheetData>
    <row r="2" spans="1:9" ht="17.25">
      <c r="A2" s="177" t="s">
        <v>191</v>
      </c>
      <c r="B2" s="46"/>
      <c r="C2" s="46"/>
      <c r="D2" s="46"/>
      <c r="E2" s="46"/>
      <c r="F2" s="46"/>
      <c r="G2" s="2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15">
      <c r="A4" s="11" t="s">
        <v>241</v>
      </c>
      <c r="B4" s="6"/>
      <c r="C4" s="6"/>
      <c r="D4" s="6"/>
      <c r="E4" s="6"/>
      <c r="F4" s="6"/>
      <c r="G4" s="6"/>
      <c r="H4" s="6"/>
      <c r="I4" s="6"/>
    </row>
    <row r="5" spans="1:9" ht="15">
      <c r="A5" s="192"/>
      <c r="B5" s="6"/>
      <c r="C5" s="6"/>
      <c r="D5" s="6"/>
      <c r="E5" s="6"/>
      <c r="F5" s="6"/>
      <c r="G5" s="6"/>
      <c r="H5" s="6"/>
      <c r="I5" s="6"/>
    </row>
    <row r="6" spans="1:9" ht="15">
      <c r="A6" s="11"/>
      <c r="B6" s="6"/>
      <c r="C6" s="6"/>
      <c r="D6" s="6"/>
      <c r="E6" s="6"/>
      <c r="F6" s="6"/>
      <c r="G6" s="6"/>
      <c r="H6" s="6"/>
      <c r="I6" s="6"/>
    </row>
    <row r="7" spans="1:17" ht="15.75">
      <c r="A7" s="191" t="s">
        <v>235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9" spans="1:17" s="178" customFormat="1" ht="15.75">
      <c r="A9" s="223">
        <v>2019</v>
      </c>
      <c r="B9" s="223" t="s">
        <v>167</v>
      </c>
      <c r="C9" s="223"/>
      <c r="D9" s="223"/>
      <c r="E9" s="225"/>
      <c r="F9" s="224" t="s">
        <v>192</v>
      </c>
      <c r="G9" s="223"/>
      <c r="H9" s="223"/>
      <c r="I9" s="225"/>
      <c r="J9" s="224" t="s">
        <v>156</v>
      </c>
      <c r="K9" s="223"/>
      <c r="L9" s="223"/>
      <c r="M9" s="225"/>
      <c r="N9" s="224" t="s">
        <v>189</v>
      </c>
      <c r="O9" s="223"/>
      <c r="P9" s="223"/>
      <c r="Q9" s="225"/>
    </row>
    <row r="10" spans="1:17" s="178" customFormat="1" ht="47.25">
      <c r="A10" s="223"/>
      <c r="B10" s="135" t="s">
        <v>45</v>
      </c>
      <c r="C10" s="135" t="s">
        <v>46</v>
      </c>
      <c r="D10" s="135" t="s">
        <v>47</v>
      </c>
      <c r="E10" s="139" t="s">
        <v>63</v>
      </c>
      <c r="F10" s="140" t="s">
        <v>45</v>
      </c>
      <c r="G10" s="135" t="s">
        <v>46</v>
      </c>
      <c r="H10" s="135" t="s">
        <v>47</v>
      </c>
      <c r="I10" s="139" t="s">
        <v>63</v>
      </c>
      <c r="J10" s="140" t="s">
        <v>45</v>
      </c>
      <c r="K10" s="135" t="s">
        <v>46</v>
      </c>
      <c r="L10" s="135" t="s">
        <v>47</v>
      </c>
      <c r="M10" s="139" t="s">
        <v>63</v>
      </c>
      <c r="N10" s="140" t="s">
        <v>45</v>
      </c>
      <c r="O10" s="135" t="s">
        <v>46</v>
      </c>
      <c r="P10" s="135" t="s">
        <v>47</v>
      </c>
      <c r="Q10" s="139" t="s">
        <v>63</v>
      </c>
    </row>
    <row r="11" spans="1:21" s="138" customFormat="1" ht="15.75">
      <c r="A11" s="4" t="s">
        <v>193</v>
      </c>
      <c r="B11" s="79">
        <v>391</v>
      </c>
      <c r="C11" s="7">
        <v>359</v>
      </c>
      <c r="D11" s="7">
        <f>SUM(B11:C11)</f>
        <v>750</v>
      </c>
      <c r="E11" s="41">
        <f>D11/D$30*100</f>
        <v>10.38781163434903</v>
      </c>
      <c r="F11" s="79">
        <v>219</v>
      </c>
      <c r="G11" s="7">
        <v>187</v>
      </c>
      <c r="H11" s="7">
        <f>SUM(F11:G11)</f>
        <v>406</v>
      </c>
      <c r="I11" s="41">
        <f>H11/H$30*100</f>
        <v>10.044532409698169</v>
      </c>
      <c r="J11" s="79">
        <v>332</v>
      </c>
      <c r="K11" s="7">
        <v>279</v>
      </c>
      <c r="L11" s="7">
        <f>SUM(J11:K11)</f>
        <v>611</v>
      </c>
      <c r="M11" s="41">
        <f>L11/L$30*100</f>
        <v>7.525557334647124</v>
      </c>
      <c r="N11" s="79">
        <v>444</v>
      </c>
      <c r="O11" s="7">
        <v>366</v>
      </c>
      <c r="P11" s="7">
        <f>SUM(N11:O11)</f>
        <v>810</v>
      </c>
      <c r="Q11" s="41">
        <f>P11/P$30*100</f>
        <v>13.077171456247981</v>
      </c>
      <c r="R11" s="136"/>
      <c r="S11" s="136"/>
      <c r="T11" s="136"/>
      <c r="U11" s="137"/>
    </row>
    <row r="12" spans="1:17" ht="15">
      <c r="A12" s="4" t="s">
        <v>26</v>
      </c>
      <c r="B12" s="79">
        <v>301</v>
      </c>
      <c r="C12" s="7">
        <v>315</v>
      </c>
      <c r="D12" s="7">
        <f aca="true" t="shared" si="0" ref="D12:D29">SUM(B12:C12)</f>
        <v>616</v>
      </c>
      <c r="E12" s="41">
        <f aca="true" t="shared" si="1" ref="E12:E30">D12/D$30*100</f>
        <v>8.53185595567867</v>
      </c>
      <c r="F12" s="79">
        <v>167</v>
      </c>
      <c r="G12" s="7">
        <v>136</v>
      </c>
      <c r="H12" s="7">
        <f aca="true" t="shared" si="2" ref="H12:H29">SUM(F12:G12)</f>
        <v>303</v>
      </c>
      <c r="I12" s="41">
        <f aca="true" t="shared" si="3" ref="I12:I30">H12/H$30*100</f>
        <v>7.4962889658584855</v>
      </c>
      <c r="J12" s="79">
        <v>281</v>
      </c>
      <c r="K12" s="7">
        <v>254</v>
      </c>
      <c r="L12" s="7">
        <f aca="true" t="shared" si="4" ref="L12:L29">SUM(J12:K12)</f>
        <v>535</v>
      </c>
      <c r="M12" s="41">
        <f aca="true" t="shared" si="5" ref="M12:M30">L12/L$30*100</f>
        <v>6.589481463234388</v>
      </c>
      <c r="N12" s="79">
        <v>301</v>
      </c>
      <c r="O12" s="7">
        <v>341</v>
      </c>
      <c r="P12" s="7">
        <f aca="true" t="shared" si="6" ref="P12:P29">SUM(N12:O12)</f>
        <v>642</v>
      </c>
      <c r="Q12" s="41">
        <f aca="true" t="shared" si="7" ref="Q12:Q30">P12/P$30*100</f>
        <v>10.364869228285437</v>
      </c>
    </row>
    <row r="13" spans="1:17" ht="15">
      <c r="A13" s="4" t="s">
        <v>27</v>
      </c>
      <c r="B13" s="79">
        <v>261</v>
      </c>
      <c r="C13" s="7">
        <v>300</v>
      </c>
      <c r="D13" s="7">
        <f t="shared" si="0"/>
        <v>561</v>
      </c>
      <c r="E13" s="41">
        <f t="shared" si="1"/>
        <v>7.770083102493075</v>
      </c>
      <c r="F13" s="79">
        <v>162</v>
      </c>
      <c r="G13" s="7">
        <v>161</v>
      </c>
      <c r="H13" s="7">
        <f t="shared" si="2"/>
        <v>323</v>
      </c>
      <c r="I13" s="41">
        <f t="shared" si="3"/>
        <v>7.9910935180603655</v>
      </c>
      <c r="J13" s="79">
        <v>497</v>
      </c>
      <c r="K13" s="7">
        <v>637</v>
      </c>
      <c r="L13" s="7">
        <f t="shared" si="4"/>
        <v>1134</v>
      </c>
      <c r="M13" s="41">
        <f t="shared" si="5"/>
        <v>13.967237344500555</v>
      </c>
      <c r="N13" s="79">
        <v>241</v>
      </c>
      <c r="O13" s="7">
        <v>220</v>
      </c>
      <c r="P13" s="7">
        <f t="shared" si="6"/>
        <v>461</v>
      </c>
      <c r="Q13" s="41">
        <f t="shared" si="7"/>
        <v>7.442686470778172</v>
      </c>
    </row>
    <row r="14" spans="1:17" ht="15">
      <c r="A14" s="4" t="s">
        <v>28</v>
      </c>
      <c r="B14" s="79">
        <v>263</v>
      </c>
      <c r="C14" s="7">
        <v>340</v>
      </c>
      <c r="D14" s="7">
        <f t="shared" si="0"/>
        <v>603</v>
      </c>
      <c r="E14" s="41">
        <f t="shared" si="1"/>
        <v>8.351800554016622</v>
      </c>
      <c r="F14" s="79">
        <v>188</v>
      </c>
      <c r="G14" s="7">
        <v>177</v>
      </c>
      <c r="H14" s="7">
        <f t="shared" si="2"/>
        <v>365</v>
      </c>
      <c r="I14" s="41">
        <f t="shared" si="3"/>
        <v>9.030183077684315</v>
      </c>
      <c r="J14" s="79">
        <v>443</v>
      </c>
      <c r="K14" s="7">
        <v>682</v>
      </c>
      <c r="L14" s="7">
        <f t="shared" si="4"/>
        <v>1125</v>
      </c>
      <c r="M14" s="41">
        <f t="shared" si="5"/>
        <v>13.856386254464837</v>
      </c>
      <c r="N14" s="79">
        <v>145</v>
      </c>
      <c r="O14" s="7">
        <v>173</v>
      </c>
      <c r="P14" s="7">
        <f t="shared" si="6"/>
        <v>318</v>
      </c>
      <c r="Q14" s="41">
        <f t="shared" si="7"/>
        <v>5.134000645786245</v>
      </c>
    </row>
    <row r="15" spans="1:17" ht="15">
      <c r="A15" s="4" t="s">
        <v>29</v>
      </c>
      <c r="B15" s="79">
        <v>367</v>
      </c>
      <c r="C15" s="7">
        <v>462</v>
      </c>
      <c r="D15" s="7">
        <f t="shared" si="0"/>
        <v>829</v>
      </c>
      <c r="E15" s="41">
        <f t="shared" si="1"/>
        <v>11.481994459833796</v>
      </c>
      <c r="F15" s="79">
        <v>253</v>
      </c>
      <c r="G15" s="7">
        <v>267</v>
      </c>
      <c r="H15" s="7">
        <f t="shared" si="2"/>
        <v>520</v>
      </c>
      <c r="I15" s="41">
        <f t="shared" si="3"/>
        <v>12.864918357248886</v>
      </c>
      <c r="J15" s="79">
        <v>410</v>
      </c>
      <c r="K15" s="7">
        <v>455</v>
      </c>
      <c r="L15" s="7">
        <f t="shared" si="4"/>
        <v>865</v>
      </c>
      <c r="M15" s="41">
        <f t="shared" si="5"/>
        <v>10.65402143121074</v>
      </c>
      <c r="N15" s="79">
        <v>270</v>
      </c>
      <c r="O15" s="7">
        <v>359</v>
      </c>
      <c r="P15" s="7">
        <f t="shared" si="6"/>
        <v>629</v>
      </c>
      <c r="Q15" s="41">
        <f t="shared" si="7"/>
        <v>10.154988698740716</v>
      </c>
    </row>
    <row r="16" spans="1:17" ht="15">
      <c r="A16" s="4" t="s">
        <v>30</v>
      </c>
      <c r="B16" s="79">
        <v>418</v>
      </c>
      <c r="C16" s="7">
        <v>499</v>
      </c>
      <c r="D16" s="7">
        <f t="shared" si="0"/>
        <v>917</v>
      </c>
      <c r="E16" s="41">
        <f t="shared" si="1"/>
        <v>12.700831024930748</v>
      </c>
      <c r="F16" s="79">
        <v>241</v>
      </c>
      <c r="G16" s="7">
        <v>268</v>
      </c>
      <c r="H16" s="7">
        <f t="shared" si="2"/>
        <v>509</v>
      </c>
      <c r="I16" s="41">
        <f t="shared" si="3"/>
        <v>12.592775853537852</v>
      </c>
      <c r="J16" s="79">
        <v>396</v>
      </c>
      <c r="K16" s="7">
        <v>414</v>
      </c>
      <c r="L16" s="7">
        <f t="shared" si="4"/>
        <v>810</v>
      </c>
      <c r="M16" s="41">
        <f t="shared" si="5"/>
        <v>9.976598103214682</v>
      </c>
      <c r="N16" s="79">
        <v>418</v>
      </c>
      <c r="O16" s="7">
        <v>447</v>
      </c>
      <c r="P16" s="7">
        <f t="shared" si="6"/>
        <v>865</v>
      </c>
      <c r="Q16" s="41">
        <f t="shared" si="7"/>
        <v>13.965127542783339</v>
      </c>
    </row>
    <row r="17" spans="1:17" ht="15">
      <c r="A17" s="4" t="s">
        <v>31</v>
      </c>
      <c r="B17" s="79">
        <v>367</v>
      </c>
      <c r="C17" s="7">
        <v>370</v>
      </c>
      <c r="D17" s="7">
        <f t="shared" si="0"/>
        <v>737</v>
      </c>
      <c r="E17" s="41">
        <f t="shared" si="1"/>
        <v>10.20775623268698</v>
      </c>
      <c r="F17" s="79">
        <v>229</v>
      </c>
      <c r="G17" s="7">
        <v>204</v>
      </c>
      <c r="H17" s="7">
        <f t="shared" si="2"/>
        <v>433</v>
      </c>
      <c r="I17" s="41">
        <f t="shared" si="3"/>
        <v>10.712518555170709</v>
      </c>
      <c r="J17" s="79">
        <v>332</v>
      </c>
      <c r="K17" s="7">
        <v>323</v>
      </c>
      <c r="L17" s="7">
        <f t="shared" si="4"/>
        <v>655</v>
      </c>
      <c r="M17" s="41">
        <f t="shared" si="5"/>
        <v>8.06749599704397</v>
      </c>
      <c r="N17" s="79">
        <v>370</v>
      </c>
      <c r="O17" s="7">
        <v>394</v>
      </c>
      <c r="P17" s="7">
        <f t="shared" si="6"/>
        <v>764</v>
      </c>
      <c r="Q17" s="41">
        <f t="shared" si="7"/>
        <v>12.334517274782048</v>
      </c>
    </row>
    <row r="18" spans="1:17" ht="15">
      <c r="A18" s="4" t="s">
        <v>32</v>
      </c>
      <c r="B18" s="79">
        <v>262</v>
      </c>
      <c r="C18" s="7">
        <v>303</v>
      </c>
      <c r="D18" s="7">
        <f t="shared" si="0"/>
        <v>565</v>
      </c>
      <c r="E18" s="41">
        <f t="shared" si="1"/>
        <v>7.825484764542937</v>
      </c>
      <c r="F18" s="79">
        <v>136</v>
      </c>
      <c r="G18" s="7">
        <v>154</v>
      </c>
      <c r="H18" s="7">
        <f t="shared" si="2"/>
        <v>290</v>
      </c>
      <c r="I18" s="41">
        <f t="shared" si="3"/>
        <v>7.174666006927263</v>
      </c>
      <c r="J18" s="79">
        <v>269</v>
      </c>
      <c r="K18" s="7">
        <v>333</v>
      </c>
      <c r="L18" s="7">
        <f t="shared" si="4"/>
        <v>602</v>
      </c>
      <c r="M18" s="41">
        <f t="shared" si="5"/>
        <v>7.414706244611405</v>
      </c>
      <c r="N18" s="79">
        <v>282</v>
      </c>
      <c r="O18" s="7">
        <v>279</v>
      </c>
      <c r="P18" s="7">
        <f t="shared" si="6"/>
        <v>561</v>
      </c>
      <c r="Q18" s="41">
        <f t="shared" si="7"/>
        <v>9.05715208266064</v>
      </c>
    </row>
    <row r="19" spans="1:17" ht="15">
      <c r="A19" s="4" t="s">
        <v>33</v>
      </c>
      <c r="B19" s="79">
        <v>254</v>
      </c>
      <c r="C19" s="7">
        <v>244</v>
      </c>
      <c r="D19" s="7">
        <f t="shared" si="0"/>
        <v>498</v>
      </c>
      <c r="E19" s="41">
        <f t="shared" si="1"/>
        <v>6.8975069252077565</v>
      </c>
      <c r="F19" s="79">
        <v>119</v>
      </c>
      <c r="G19" s="7">
        <v>125</v>
      </c>
      <c r="H19" s="7">
        <f t="shared" si="2"/>
        <v>244</v>
      </c>
      <c r="I19" s="41">
        <f t="shared" si="3"/>
        <v>6.036615536862939</v>
      </c>
      <c r="J19" s="79">
        <v>266</v>
      </c>
      <c r="K19" s="7">
        <v>310</v>
      </c>
      <c r="L19" s="7">
        <f t="shared" si="4"/>
        <v>576</v>
      </c>
      <c r="M19" s="41">
        <f t="shared" si="5"/>
        <v>7.094469762285996</v>
      </c>
      <c r="N19" s="79">
        <v>233</v>
      </c>
      <c r="O19" s="7">
        <v>187</v>
      </c>
      <c r="P19" s="7">
        <f t="shared" si="6"/>
        <v>420</v>
      </c>
      <c r="Q19" s="41">
        <f t="shared" si="7"/>
        <v>6.78075556990636</v>
      </c>
    </row>
    <row r="20" spans="1:17" ht="15">
      <c r="A20" s="4" t="s">
        <v>34</v>
      </c>
      <c r="B20" s="79">
        <v>161</v>
      </c>
      <c r="C20" s="7">
        <v>173</v>
      </c>
      <c r="D20" s="7">
        <f t="shared" si="0"/>
        <v>334</v>
      </c>
      <c r="E20" s="41">
        <f t="shared" si="1"/>
        <v>4.626038781163435</v>
      </c>
      <c r="F20" s="79">
        <v>82</v>
      </c>
      <c r="G20" s="7">
        <v>88</v>
      </c>
      <c r="H20" s="7">
        <f t="shared" si="2"/>
        <v>170</v>
      </c>
      <c r="I20" s="41">
        <f t="shared" si="3"/>
        <v>4.205838693715982</v>
      </c>
      <c r="J20" s="79">
        <v>176</v>
      </c>
      <c r="K20" s="7">
        <v>188</v>
      </c>
      <c r="L20" s="7">
        <f t="shared" si="4"/>
        <v>364</v>
      </c>
      <c r="M20" s="41">
        <f t="shared" si="5"/>
        <v>4.483310752555734</v>
      </c>
      <c r="N20" s="79">
        <v>141</v>
      </c>
      <c r="O20" s="7">
        <v>101</v>
      </c>
      <c r="P20" s="7">
        <f t="shared" si="6"/>
        <v>242</v>
      </c>
      <c r="Q20" s="41">
        <f t="shared" si="7"/>
        <v>3.9070067807555695</v>
      </c>
    </row>
    <row r="21" spans="1:17" ht="15">
      <c r="A21" s="4" t="s">
        <v>35</v>
      </c>
      <c r="B21" s="79">
        <v>93</v>
      </c>
      <c r="C21" s="7">
        <v>106</v>
      </c>
      <c r="D21" s="7">
        <f t="shared" si="0"/>
        <v>199</v>
      </c>
      <c r="E21" s="41">
        <f t="shared" si="1"/>
        <v>2.7562326869806095</v>
      </c>
      <c r="F21" s="79">
        <v>69</v>
      </c>
      <c r="G21" s="7">
        <v>80</v>
      </c>
      <c r="H21" s="7">
        <f t="shared" si="2"/>
        <v>149</v>
      </c>
      <c r="I21" s="41">
        <f t="shared" si="3"/>
        <v>3.686293913904008</v>
      </c>
      <c r="J21" s="79">
        <v>139</v>
      </c>
      <c r="K21" s="7">
        <v>159</v>
      </c>
      <c r="L21" s="7">
        <f t="shared" si="4"/>
        <v>298</v>
      </c>
      <c r="M21" s="41">
        <f t="shared" si="5"/>
        <v>3.670402758960463</v>
      </c>
      <c r="N21" s="79">
        <v>79</v>
      </c>
      <c r="O21" s="7">
        <v>78</v>
      </c>
      <c r="P21" s="7">
        <f t="shared" si="6"/>
        <v>157</v>
      </c>
      <c r="Q21" s="41">
        <f t="shared" si="7"/>
        <v>2.534711010655473</v>
      </c>
    </row>
    <row r="22" spans="1:17" ht="15">
      <c r="A22" s="4" t="s">
        <v>36</v>
      </c>
      <c r="B22" s="79">
        <v>91</v>
      </c>
      <c r="C22" s="7">
        <v>112</v>
      </c>
      <c r="D22" s="7">
        <f t="shared" si="0"/>
        <v>203</v>
      </c>
      <c r="E22" s="41">
        <f t="shared" si="1"/>
        <v>2.811634349030471</v>
      </c>
      <c r="F22" s="79">
        <v>62</v>
      </c>
      <c r="G22" s="7">
        <v>67</v>
      </c>
      <c r="H22" s="7">
        <f t="shared" si="2"/>
        <v>129</v>
      </c>
      <c r="I22" s="41">
        <f t="shared" si="3"/>
        <v>3.1914893617021276</v>
      </c>
      <c r="J22" s="79">
        <v>94</v>
      </c>
      <c r="K22" s="7">
        <v>93</v>
      </c>
      <c r="L22" s="7">
        <f t="shared" si="4"/>
        <v>187</v>
      </c>
      <c r="M22" s="41">
        <f t="shared" si="5"/>
        <v>2.3032393151865995</v>
      </c>
      <c r="N22" s="79">
        <v>47</v>
      </c>
      <c r="O22" s="7">
        <v>68</v>
      </c>
      <c r="P22" s="7">
        <f t="shared" si="6"/>
        <v>115</v>
      </c>
      <c r="Q22" s="41">
        <f t="shared" si="7"/>
        <v>1.8566354536648368</v>
      </c>
    </row>
    <row r="23" spans="1:17" ht="15">
      <c r="A23" s="4" t="s">
        <v>37</v>
      </c>
      <c r="B23" s="79">
        <v>59</v>
      </c>
      <c r="C23" s="7">
        <v>68</v>
      </c>
      <c r="D23" s="7">
        <f t="shared" si="0"/>
        <v>127</v>
      </c>
      <c r="E23" s="41">
        <f t="shared" si="1"/>
        <v>1.7590027700831026</v>
      </c>
      <c r="F23" s="79">
        <v>34</v>
      </c>
      <c r="G23" s="7">
        <v>33</v>
      </c>
      <c r="H23" s="7">
        <f t="shared" si="2"/>
        <v>67</v>
      </c>
      <c r="I23" s="41">
        <f t="shared" si="3"/>
        <v>1.6575952498762987</v>
      </c>
      <c r="J23" s="79">
        <v>67</v>
      </c>
      <c r="K23" s="7">
        <v>64</v>
      </c>
      <c r="L23" s="7">
        <f t="shared" si="4"/>
        <v>131</v>
      </c>
      <c r="M23" s="41">
        <f t="shared" si="5"/>
        <v>1.6134991994087942</v>
      </c>
      <c r="N23" s="79">
        <v>46</v>
      </c>
      <c r="O23" s="7">
        <v>46</v>
      </c>
      <c r="P23" s="7">
        <f t="shared" si="6"/>
        <v>92</v>
      </c>
      <c r="Q23" s="41">
        <f t="shared" si="7"/>
        <v>1.4853083629318695</v>
      </c>
    </row>
    <row r="24" spans="1:17" ht="15">
      <c r="A24" s="4" t="s">
        <v>38</v>
      </c>
      <c r="B24" s="79">
        <v>44</v>
      </c>
      <c r="C24" s="7">
        <v>52</v>
      </c>
      <c r="D24" s="7">
        <f t="shared" si="0"/>
        <v>96</v>
      </c>
      <c r="E24" s="41">
        <f t="shared" si="1"/>
        <v>1.3296398891966759</v>
      </c>
      <c r="F24" s="79">
        <v>25</v>
      </c>
      <c r="G24" s="7">
        <v>31</v>
      </c>
      <c r="H24" s="7">
        <f t="shared" si="2"/>
        <v>56</v>
      </c>
      <c r="I24" s="41">
        <f t="shared" si="3"/>
        <v>1.3854527461652646</v>
      </c>
      <c r="J24" s="79">
        <v>65</v>
      </c>
      <c r="K24" s="7">
        <v>40</v>
      </c>
      <c r="L24" s="7">
        <f t="shared" si="4"/>
        <v>105</v>
      </c>
      <c r="M24" s="41">
        <f t="shared" si="5"/>
        <v>1.2932627170833846</v>
      </c>
      <c r="N24" s="79">
        <v>20</v>
      </c>
      <c r="O24" s="7">
        <v>26</v>
      </c>
      <c r="P24" s="7">
        <f t="shared" si="6"/>
        <v>46</v>
      </c>
      <c r="Q24" s="41">
        <f t="shared" si="7"/>
        <v>0.7426541814659348</v>
      </c>
    </row>
    <row r="25" spans="1:17" ht="15">
      <c r="A25" s="4" t="s">
        <v>39</v>
      </c>
      <c r="B25" s="79">
        <v>46</v>
      </c>
      <c r="C25" s="7">
        <v>34</v>
      </c>
      <c r="D25" s="7">
        <f t="shared" si="0"/>
        <v>80</v>
      </c>
      <c r="E25" s="41">
        <f t="shared" si="1"/>
        <v>1.10803324099723</v>
      </c>
      <c r="F25" s="79">
        <v>18</v>
      </c>
      <c r="G25" s="7">
        <v>17</v>
      </c>
      <c r="H25" s="7">
        <f t="shared" si="2"/>
        <v>35</v>
      </c>
      <c r="I25" s="41">
        <f t="shared" si="3"/>
        <v>0.8659079663532904</v>
      </c>
      <c r="J25" s="79">
        <v>35</v>
      </c>
      <c r="K25" s="7">
        <v>32</v>
      </c>
      <c r="L25" s="7">
        <f t="shared" si="4"/>
        <v>67</v>
      </c>
      <c r="M25" s="41">
        <f t="shared" si="5"/>
        <v>0.8252247813770168</v>
      </c>
      <c r="N25" s="79">
        <v>14</v>
      </c>
      <c r="O25" s="7">
        <v>10</v>
      </c>
      <c r="P25" s="7">
        <f t="shared" si="6"/>
        <v>24</v>
      </c>
      <c r="Q25" s="41">
        <f t="shared" si="7"/>
        <v>0.38747174685179203</v>
      </c>
    </row>
    <row r="26" spans="1:17" ht="15">
      <c r="A26" s="4" t="s">
        <v>40</v>
      </c>
      <c r="B26" s="79">
        <v>27</v>
      </c>
      <c r="C26" s="7">
        <v>29</v>
      </c>
      <c r="D26" s="7">
        <f t="shared" si="0"/>
        <v>56</v>
      </c>
      <c r="E26" s="41">
        <f t="shared" si="1"/>
        <v>0.775623268698061</v>
      </c>
      <c r="F26" s="79">
        <v>6</v>
      </c>
      <c r="G26" s="7">
        <v>11</v>
      </c>
      <c r="H26" s="7">
        <f t="shared" si="2"/>
        <v>17</v>
      </c>
      <c r="I26" s="41">
        <f t="shared" si="3"/>
        <v>0.4205838693715982</v>
      </c>
      <c r="J26" s="79">
        <v>11</v>
      </c>
      <c r="K26" s="7">
        <v>25</v>
      </c>
      <c r="L26" s="7">
        <f t="shared" si="4"/>
        <v>36</v>
      </c>
      <c r="M26" s="41">
        <f t="shared" si="5"/>
        <v>0.44340436014287476</v>
      </c>
      <c r="N26" s="79">
        <v>6</v>
      </c>
      <c r="O26" s="7">
        <v>11</v>
      </c>
      <c r="P26" s="7">
        <f t="shared" si="6"/>
        <v>17</v>
      </c>
      <c r="Q26" s="41">
        <f t="shared" si="7"/>
        <v>0.27445915402001936</v>
      </c>
    </row>
    <row r="27" spans="1:17" ht="15">
      <c r="A27" s="4" t="s">
        <v>41</v>
      </c>
      <c r="B27" s="79">
        <v>9</v>
      </c>
      <c r="C27" s="7">
        <v>18</v>
      </c>
      <c r="D27" s="7">
        <f t="shared" si="0"/>
        <v>27</v>
      </c>
      <c r="E27" s="41">
        <f t="shared" si="1"/>
        <v>0.3739612188365651</v>
      </c>
      <c r="F27" s="79">
        <v>6</v>
      </c>
      <c r="G27" s="7">
        <v>9</v>
      </c>
      <c r="H27" s="7">
        <f t="shared" si="2"/>
        <v>15</v>
      </c>
      <c r="I27" s="41">
        <f t="shared" si="3"/>
        <v>0.3711034141514102</v>
      </c>
      <c r="J27" s="79">
        <v>4</v>
      </c>
      <c r="K27" s="7">
        <v>8</v>
      </c>
      <c r="L27" s="7">
        <f t="shared" si="4"/>
        <v>12</v>
      </c>
      <c r="M27" s="41">
        <f t="shared" si="5"/>
        <v>0.14780145338095824</v>
      </c>
      <c r="N27" s="79">
        <v>6</v>
      </c>
      <c r="O27" s="7">
        <v>10</v>
      </c>
      <c r="P27" s="7">
        <f t="shared" si="6"/>
        <v>16</v>
      </c>
      <c r="Q27" s="41">
        <f t="shared" si="7"/>
        <v>0.2583144979011947</v>
      </c>
    </row>
    <row r="28" spans="1:17" ht="15">
      <c r="A28" s="4" t="s">
        <v>42</v>
      </c>
      <c r="B28" s="79">
        <v>3</v>
      </c>
      <c r="C28" s="7">
        <v>14</v>
      </c>
      <c r="D28" s="7">
        <f t="shared" si="0"/>
        <v>17</v>
      </c>
      <c r="E28" s="41">
        <f t="shared" si="1"/>
        <v>0.23545706371191133</v>
      </c>
      <c r="F28" s="79">
        <v>1</v>
      </c>
      <c r="G28" s="7">
        <v>10</v>
      </c>
      <c r="H28" s="7">
        <f t="shared" si="2"/>
        <v>11</v>
      </c>
      <c r="I28" s="41">
        <f t="shared" si="3"/>
        <v>0.2721425037110341</v>
      </c>
      <c r="J28" s="79">
        <v>3</v>
      </c>
      <c r="K28" s="7">
        <v>3</v>
      </c>
      <c r="L28" s="7">
        <f t="shared" si="4"/>
        <v>6</v>
      </c>
      <c r="M28" s="41">
        <f t="shared" si="5"/>
        <v>0.07390072669047912</v>
      </c>
      <c r="N28" s="79">
        <v>2</v>
      </c>
      <c r="O28" s="7">
        <v>12</v>
      </c>
      <c r="P28" s="7">
        <f t="shared" si="6"/>
        <v>14</v>
      </c>
      <c r="Q28" s="41">
        <f t="shared" si="7"/>
        <v>0.22602518566354535</v>
      </c>
    </row>
    <row r="29" spans="1:17" ht="15">
      <c r="A29" s="4" t="s">
        <v>43</v>
      </c>
      <c r="B29" s="79"/>
      <c r="C29" s="7">
        <v>5</v>
      </c>
      <c r="D29" s="7">
        <f t="shared" si="0"/>
        <v>5</v>
      </c>
      <c r="E29" s="41">
        <f t="shared" si="1"/>
        <v>0.06925207756232687</v>
      </c>
      <c r="F29" s="79"/>
      <c r="G29" s="7"/>
      <c r="H29" s="7">
        <f t="shared" si="2"/>
        <v>0</v>
      </c>
      <c r="I29" s="41">
        <f t="shared" si="3"/>
        <v>0</v>
      </c>
      <c r="J29" s="79"/>
      <c r="K29" s="7"/>
      <c r="L29" s="7">
        <f t="shared" si="4"/>
        <v>0</v>
      </c>
      <c r="M29" s="41">
        <f t="shared" si="5"/>
        <v>0</v>
      </c>
      <c r="N29" s="79"/>
      <c r="O29" s="7">
        <v>1</v>
      </c>
      <c r="P29" s="7">
        <f t="shared" si="6"/>
        <v>1</v>
      </c>
      <c r="Q29" s="41">
        <f t="shared" si="7"/>
        <v>0.01614465611882467</v>
      </c>
    </row>
    <row r="30" spans="1:17" ht="15">
      <c r="A30" s="144" t="s">
        <v>74</v>
      </c>
      <c r="B30" s="143">
        <f>SUM(B11:B29)</f>
        <v>3417</v>
      </c>
      <c r="C30" s="143">
        <f>SUM(C11:C29)</f>
        <v>3803</v>
      </c>
      <c r="D30" s="143">
        <f>SUM(D11:D29)</f>
        <v>7220</v>
      </c>
      <c r="E30" s="145">
        <f t="shared" si="1"/>
        <v>100</v>
      </c>
      <c r="F30" s="143">
        <f>SUM(F11:F29)</f>
        <v>2017</v>
      </c>
      <c r="G30" s="143">
        <f>SUM(G11:G29)</f>
        <v>2025</v>
      </c>
      <c r="H30" s="143">
        <f>SUM(H11:H29)</f>
        <v>4042</v>
      </c>
      <c r="I30" s="145">
        <f t="shared" si="3"/>
        <v>100</v>
      </c>
      <c r="J30" s="143">
        <f>SUM(J11:J29)</f>
        <v>3820</v>
      </c>
      <c r="K30" s="143">
        <f>SUM(K11:K29)</f>
        <v>4299</v>
      </c>
      <c r="L30" s="143">
        <f>SUM(L11:L29)</f>
        <v>8119</v>
      </c>
      <c r="M30" s="145">
        <f t="shared" si="5"/>
        <v>100</v>
      </c>
      <c r="N30" s="143">
        <f>SUM(N11:N29)</f>
        <v>3065</v>
      </c>
      <c r="O30" s="143">
        <f>SUM(O11:O29)</f>
        <v>3129</v>
      </c>
      <c r="P30" s="143">
        <f>SUM(P11:P29)</f>
        <v>6194</v>
      </c>
      <c r="Q30" s="145">
        <f t="shared" si="7"/>
        <v>100</v>
      </c>
    </row>
    <row r="31" spans="1:5" ht="15">
      <c r="A31" s="4"/>
      <c r="B31" s="131"/>
      <c r="C31" s="131"/>
      <c r="D31" s="131"/>
      <c r="E31" s="133"/>
    </row>
    <row r="32" spans="1:5" ht="15">
      <c r="A32" s="4" t="s">
        <v>224</v>
      </c>
      <c r="B32" s="131"/>
      <c r="C32" s="131"/>
      <c r="D32" s="131"/>
      <c r="E32" s="133"/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17" ht="15.75">
      <c r="A34" s="191" t="s">
        <v>236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</row>
    <row r="36" spans="1:17" s="178" customFormat="1" ht="15.75">
      <c r="A36" s="223">
        <v>2014</v>
      </c>
      <c r="B36" s="223" t="s">
        <v>167</v>
      </c>
      <c r="C36" s="223"/>
      <c r="D36" s="223"/>
      <c r="E36" s="225"/>
      <c r="F36" s="224" t="s">
        <v>192</v>
      </c>
      <c r="G36" s="223"/>
      <c r="H36" s="223"/>
      <c r="I36" s="225"/>
      <c r="J36" s="224" t="s">
        <v>156</v>
      </c>
      <c r="K36" s="223"/>
      <c r="L36" s="223"/>
      <c r="M36" s="225"/>
      <c r="N36" s="224" t="s">
        <v>189</v>
      </c>
      <c r="O36" s="223"/>
      <c r="P36" s="223"/>
      <c r="Q36" s="225"/>
    </row>
    <row r="37" spans="1:17" s="178" customFormat="1" ht="47.25">
      <c r="A37" s="223"/>
      <c r="B37" s="135" t="s">
        <v>45</v>
      </c>
      <c r="C37" s="135" t="s">
        <v>46</v>
      </c>
      <c r="D37" s="135" t="s">
        <v>47</v>
      </c>
      <c r="E37" s="139" t="s">
        <v>63</v>
      </c>
      <c r="F37" s="140" t="s">
        <v>45</v>
      </c>
      <c r="G37" s="135" t="s">
        <v>46</v>
      </c>
      <c r="H37" s="135" t="s">
        <v>47</v>
      </c>
      <c r="I37" s="139" t="s">
        <v>63</v>
      </c>
      <c r="J37" s="140" t="s">
        <v>45</v>
      </c>
      <c r="K37" s="135" t="s">
        <v>46</v>
      </c>
      <c r="L37" s="135" t="s">
        <v>47</v>
      </c>
      <c r="M37" s="139" t="s">
        <v>63</v>
      </c>
      <c r="N37" s="140" t="s">
        <v>45</v>
      </c>
      <c r="O37" s="135" t="s">
        <v>46</v>
      </c>
      <c r="P37" s="135" t="s">
        <v>47</v>
      </c>
      <c r="Q37" s="139" t="s">
        <v>63</v>
      </c>
    </row>
    <row r="38" spans="1:21" s="138" customFormat="1" ht="15.75">
      <c r="A38" s="4" t="s">
        <v>193</v>
      </c>
      <c r="B38" s="142">
        <v>429</v>
      </c>
      <c r="C38" s="121">
        <v>433</v>
      </c>
      <c r="D38" s="121">
        <v>862</v>
      </c>
      <c r="E38" s="141">
        <v>32.96367112810707</v>
      </c>
      <c r="F38" s="142">
        <v>171</v>
      </c>
      <c r="G38" s="121">
        <v>172</v>
      </c>
      <c r="H38" s="121">
        <v>343</v>
      </c>
      <c r="I38" s="141">
        <v>17.63496143958869</v>
      </c>
      <c r="J38" s="142">
        <v>246</v>
      </c>
      <c r="K38" s="121">
        <v>255</v>
      </c>
      <c r="L38" s="121">
        <v>501</v>
      </c>
      <c r="M38" s="141">
        <v>7.874882112543226</v>
      </c>
      <c r="N38" s="142">
        <v>227</v>
      </c>
      <c r="O38" s="121">
        <v>196</v>
      </c>
      <c r="P38" s="121">
        <v>423</v>
      </c>
      <c r="Q38" s="141">
        <v>22.680965147453083</v>
      </c>
      <c r="R38" s="136"/>
      <c r="S38" s="136"/>
      <c r="T38" s="136"/>
      <c r="U38" s="137"/>
    </row>
    <row r="39" spans="1:17" ht="15">
      <c r="A39" s="4" t="s">
        <v>26</v>
      </c>
      <c r="B39" s="142">
        <v>375</v>
      </c>
      <c r="C39" s="121">
        <v>389</v>
      </c>
      <c r="D39" s="121">
        <v>764</v>
      </c>
      <c r="E39" s="141">
        <v>26.592412112774106</v>
      </c>
      <c r="F39" s="142">
        <v>157</v>
      </c>
      <c r="G39" s="121">
        <v>168</v>
      </c>
      <c r="H39" s="121">
        <v>325</v>
      </c>
      <c r="I39" s="141">
        <v>14.915098669114274</v>
      </c>
      <c r="J39" s="142">
        <v>274</v>
      </c>
      <c r="K39" s="121">
        <v>267</v>
      </c>
      <c r="L39" s="121">
        <v>541</v>
      </c>
      <c r="M39" s="141">
        <v>7.760722995266102</v>
      </c>
      <c r="N39" s="142">
        <v>183</v>
      </c>
      <c r="O39" s="121">
        <v>164</v>
      </c>
      <c r="P39" s="121">
        <v>347</v>
      </c>
      <c r="Q39" s="141">
        <v>18.467269824374668</v>
      </c>
    </row>
    <row r="40" spans="1:17" ht="15">
      <c r="A40" s="4" t="s">
        <v>27</v>
      </c>
      <c r="B40" s="142">
        <v>318</v>
      </c>
      <c r="C40" s="121">
        <v>363</v>
      </c>
      <c r="D40" s="121">
        <v>681</v>
      </c>
      <c r="E40" s="141">
        <v>24.990825688073397</v>
      </c>
      <c r="F40" s="142">
        <v>138</v>
      </c>
      <c r="G40" s="121">
        <v>128</v>
      </c>
      <c r="H40" s="121">
        <v>266</v>
      </c>
      <c r="I40" s="141">
        <v>11.84327693677649</v>
      </c>
      <c r="J40" s="142">
        <v>418</v>
      </c>
      <c r="K40" s="121">
        <v>512</v>
      </c>
      <c r="L40" s="121">
        <v>930</v>
      </c>
      <c r="M40" s="141">
        <v>11.687822043483726</v>
      </c>
      <c r="N40" s="142">
        <v>169</v>
      </c>
      <c r="O40" s="121">
        <v>166</v>
      </c>
      <c r="P40" s="121">
        <v>335</v>
      </c>
      <c r="Q40" s="141">
        <v>17.484342379958246</v>
      </c>
    </row>
    <row r="41" spans="1:17" ht="15">
      <c r="A41" s="4" t="s">
        <v>28</v>
      </c>
      <c r="B41" s="142">
        <v>303</v>
      </c>
      <c r="C41" s="121">
        <v>391</v>
      </c>
      <c r="D41" s="121">
        <v>694</v>
      </c>
      <c r="E41" s="141">
        <v>30.721558211598055</v>
      </c>
      <c r="F41" s="142">
        <v>143</v>
      </c>
      <c r="G41" s="121">
        <v>190</v>
      </c>
      <c r="H41" s="121">
        <v>333</v>
      </c>
      <c r="I41" s="141">
        <v>16.625062406390416</v>
      </c>
      <c r="J41" s="142">
        <v>380</v>
      </c>
      <c r="K41" s="121">
        <v>472</v>
      </c>
      <c r="L41" s="121">
        <v>852</v>
      </c>
      <c r="M41" s="141">
        <v>12.347826086956522</v>
      </c>
      <c r="N41" s="142">
        <v>125</v>
      </c>
      <c r="O41" s="121">
        <v>176</v>
      </c>
      <c r="P41" s="121">
        <v>301</v>
      </c>
      <c r="Q41" s="141">
        <v>21.654676258992804</v>
      </c>
    </row>
    <row r="42" spans="1:17" ht="15">
      <c r="A42" s="4" t="s">
        <v>29</v>
      </c>
      <c r="B42" s="142">
        <v>399</v>
      </c>
      <c r="C42" s="121">
        <v>499</v>
      </c>
      <c r="D42" s="121">
        <v>898</v>
      </c>
      <c r="E42" s="141">
        <v>38.874458874458874</v>
      </c>
      <c r="F42" s="142">
        <v>186</v>
      </c>
      <c r="G42" s="121">
        <v>247</v>
      </c>
      <c r="H42" s="121">
        <v>433</v>
      </c>
      <c r="I42" s="141">
        <v>22.91005291005291</v>
      </c>
      <c r="J42" s="142">
        <v>364</v>
      </c>
      <c r="K42" s="121">
        <v>427</v>
      </c>
      <c r="L42" s="121">
        <v>791</v>
      </c>
      <c r="M42" s="141">
        <v>9.77146386658431</v>
      </c>
      <c r="N42" s="142">
        <v>196</v>
      </c>
      <c r="O42" s="121">
        <v>260</v>
      </c>
      <c r="P42" s="121">
        <v>456</v>
      </c>
      <c r="Q42" s="141">
        <v>32.82937365010799</v>
      </c>
    </row>
    <row r="43" spans="1:17" ht="15">
      <c r="A43" s="4" t="s">
        <v>30</v>
      </c>
      <c r="B43" s="142">
        <v>484</v>
      </c>
      <c r="C43" s="121">
        <v>538</v>
      </c>
      <c r="D43" s="121">
        <v>1022</v>
      </c>
      <c r="E43" s="141">
        <v>41.06066693451185</v>
      </c>
      <c r="F43" s="142">
        <v>301</v>
      </c>
      <c r="G43" s="121">
        <v>257</v>
      </c>
      <c r="H43" s="121">
        <v>558</v>
      </c>
      <c r="I43" s="141">
        <v>28.718476582604218</v>
      </c>
      <c r="J43" s="142">
        <v>325</v>
      </c>
      <c r="K43" s="121">
        <v>334</v>
      </c>
      <c r="L43" s="121">
        <v>659</v>
      </c>
      <c r="M43" s="141">
        <v>8.427109974424553</v>
      </c>
      <c r="N43" s="142">
        <v>268</v>
      </c>
      <c r="O43" s="121">
        <v>243</v>
      </c>
      <c r="P43" s="121">
        <v>511</v>
      </c>
      <c r="Q43" s="141">
        <v>34.38761776581426</v>
      </c>
    </row>
    <row r="44" spans="1:17" ht="15">
      <c r="A44" s="4" t="s">
        <v>31</v>
      </c>
      <c r="B44" s="142">
        <v>408</v>
      </c>
      <c r="C44" s="121">
        <v>430</v>
      </c>
      <c r="D44" s="121">
        <v>838</v>
      </c>
      <c r="E44" s="141">
        <v>33.03113914071738</v>
      </c>
      <c r="F44" s="142">
        <v>212</v>
      </c>
      <c r="G44" s="121">
        <v>197</v>
      </c>
      <c r="H44" s="121">
        <v>409</v>
      </c>
      <c r="I44" s="141">
        <v>21.313183949973943</v>
      </c>
      <c r="J44" s="142">
        <v>267</v>
      </c>
      <c r="K44" s="121">
        <v>312</v>
      </c>
      <c r="L44" s="121">
        <v>579</v>
      </c>
      <c r="M44" s="141">
        <v>7.849783080260303</v>
      </c>
      <c r="N44" s="142">
        <v>208</v>
      </c>
      <c r="O44" s="121">
        <v>222</v>
      </c>
      <c r="P44" s="121">
        <v>430</v>
      </c>
      <c r="Q44" s="141">
        <v>26.31578947368421</v>
      </c>
    </row>
    <row r="45" spans="1:17" ht="15">
      <c r="A45" s="4" t="s">
        <v>32</v>
      </c>
      <c r="B45" s="142">
        <v>370</v>
      </c>
      <c r="C45" s="121">
        <v>351</v>
      </c>
      <c r="D45" s="121">
        <v>721</v>
      </c>
      <c r="E45" s="141">
        <v>28.1971059835745</v>
      </c>
      <c r="F45" s="142">
        <v>150</v>
      </c>
      <c r="G45" s="121">
        <v>134</v>
      </c>
      <c r="H45" s="121">
        <v>284</v>
      </c>
      <c r="I45" s="141">
        <v>13.221601489757914</v>
      </c>
      <c r="J45" s="142">
        <v>262</v>
      </c>
      <c r="K45" s="121">
        <v>297</v>
      </c>
      <c r="L45" s="121">
        <v>559</v>
      </c>
      <c r="M45" s="141">
        <v>6.9449621070940495</v>
      </c>
      <c r="N45" s="142">
        <v>185</v>
      </c>
      <c r="O45" s="121">
        <v>161</v>
      </c>
      <c r="P45" s="121">
        <v>346</v>
      </c>
      <c r="Q45" s="141">
        <v>19.372900335946248</v>
      </c>
    </row>
    <row r="46" spans="1:17" ht="15">
      <c r="A46" s="4" t="s">
        <v>33</v>
      </c>
      <c r="B46" s="142">
        <v>239</v>
      </c>
      <c r="C46" s="121">
        <v>241</v>
      </c>
      <c r="D46" s="121">
        <v>480</v>
      </c>
      <c r="E46" s="141">
        <v>23.46041055718475</v>
      </c>
      <c r="F46" s="142">
        <v>115</v>
      </c>
      <c r="G46" s="121">
        <v>94</v>
      </c>
      <c r="H46" s="121">
        <v>209</v>
      </c>
      <c r="I46" s="141">
        <v>10.230053842388644</v>
      </c>
      <c r="J46" s="142">
        <v>226</v>
      </c>
      <c r="K46" s="121">
        <v>229</v>
      </c>
      <c r="L46" s="121">
        <v>455</v>
      </c>
      <c r="M46" s="141">
        <v>6.204827492158734</v>
      </c>
      <c r="N46" s="142">
        <v>141</v>
      </c>
      <c r="O46" s="121">
        <v>112</v>
      </c>
      <c r="P46" s="121">
        <v>253</v>
      </c>
      <c r="Q46" s="141">
        <v>17.129316181448885</v>
      </c>
    </row>
    <row r="47" spans="1:17" ht="15">
      <c r="A47" s="4" t="s">
        <v>34</v>
      </c>
      <c r="B47" s="142">
        <v>160</v>
      </c>
      <c r="C47" s="121">
        <v>175</v>
      </c>
      <c r="D47" s="121">
        <v>335</v>
      </c>
      <c r="E47" s="141">
        <v>18.276050190943806</v>
      </c>
      <c r="F47" s="142">
        <v>81</v>
      </c>
      <c r="G47" s="121">
        <v>94</v>
      </c>
      <c r="H47" s="121">
        <v>175</v>
      </c>
      <c r="I47" s="141">
        <v>9.84251968503937</v>
      </c>
      <c r="J47" s="142">
        <v>148</v>
      </c>
      <c r="K47" s="121">
        <v>153</v>
      </c>
      <c r="L47" s="121">
        <v>301</v>
      </c>
      <c r="M47" s="141">
        <v>4.624366262098633</v>
      </c>
      <c r="N47" s="142">
        <v>87</v>
      </c>
      <c r="O47" s="121">
        <v>72</v>
      </c>
      <c r="P47" s="121">
        <v>159</v>
      </c>
      <c r="Q47" s="141">
        <v>14.145907473309608</v>
      </c>
    </row>
    <row r="48" spans="1:17" ht="15">
      <c r="A48" s="4" t="s">
        <v>35</v>
      </c>
      <c r="B48" s="142">
        <v>90</v>
      </c>
      <c r="C48" s="121">
        <v>104</v>
      </c>
      <c r="D48" s="121">
        <v>194</v>
      </c>
      <c r="E48" s="141">
        <v>14.12964311726147</v>
      </c>
      <c r="F48" s="142">
        <v>58</v>
      </c>
      <c r="G48" s="121">
        <v>38</v>
      </c>
      <c r="H48" s="121">
        <v>96</v>
      </c>
      <c r="I48" s="141">
        <v>7.823960880195599</v>
      </c>
      <c r="J48" s="142">
        <v>83</v>
      </c>
      <c r="K48" s="121">
        <v>93</v>
      </c>
      <c r="L48" s="121">
        <v>176</v>
      </c>
      <c r="M48" s="141">
        <v>3.397683397683398</v>
      </c>
      <c r="N48" s="142">
        <v>64</v>
      </c>
      <c r="O48" s="121">
        <v>59</v>
      </c>
      <c r="P48" s="121">
        <v>123</v>
      </c>
      <c r="Q48" s="141">
        <v>15.668789808917197</v>
      </c>
    </row>
    <row r="49" spans="1:17" ht="15">
      <c r="A49" s="4" t="s">
        <v>36</v>
      </c>
      <c r="B49" s="142">
        <v>94</v>
      </c>
      <c r="C49" s="121">
        <v>81</v>
      </c>
      <c r="D49" s="121">
        <v>175</v>
      </c>
      <c r="E49" s="141">
        <v>15.779981965734896</v>
      </c>
      <c r="F49" s="142">
        <v>36</v>
      </c>
      <c r="G49" s="121">
        <v>34</v>
      </c>
      <c r="H49" s="121">
        <v>70</v>
      </c>
      <c r="I49" s="141">
        <v>6.572769953051644</v>
      </c>
      <c r="J49" s="142">
        <v>61</v>
      </c>
      <c r="K49" s="121">
        <v>59</v>
      </c>
      <c r="L49" s="121">
        <v>120</v>
      </c>
      <c r="M49" s="141">
        <v>2.9182879377431905</v>
      </c>
      <c r="N49" s="142">
        <v>38</v>
      </c>
      <c r="O49" s="121">
        <v>35</v>
      </c>
      <c r="P49" s="121">
        <v>73</v>
      </c>
      <c r="Q49" s="141">
        <v>11.986863711001643</v>
      </c>
    </row>
    <row r="50" spans="1:17" ht="15">
      <c r="A50" s="4" t="s">
        <v>37</v>
      </c>
      <c r="B50" s="142">
        <v>67</v>
      </c>
      <c r="C50" s="121">
        <v>61</v>
      </c>
      <c r="D50" s="121">
        <v>128</v>
      </c>
      <c r="E50" s="141">
        <v>14.382022471910114</v>
      </c>
      <c r="F50" s="142">
        <v>31</v>
      </c>
      <c r="G50" s="121">
        <v>25</v>
      </c>
      <c r="H50" s="121">
        <v>56</v>
      </c>
      <c r="I50" s="141">
        <v>5.913410770855332</v>
      </c>
      <c r="J50" s="142">
        <v>55</v>
      </c>
      <c r="K50" s="121">
        <v>58</v>
      </c>
      <c r="L50" s="121">
        <v>113</v>
      </c>
      <c r="M50" s="141">
        <v>3.1537817471392686</v>
      </c>
      <c r="N50" s="142">
        <v>32</v>
      </c>
      <c r="O50" s="121">
        <v>31</v>
      </c>
      <c r="P50" s="121">
        <v>63</v>
      </c>
      <c r="Q50" s="141">
        <v>11.797752808988763</v>
      </c>
    </row>
    <row r="51" spans="1:17" ht="15">
      <c r="A51" s="4" t="s">
        <v>38</v>
      </c>
      <c r="B51" s="142">
        <v>37</v>
      </c>
      <c r="C51" s="121">
        <v>31</v>
      </c>
      <c r="D51" s="121">
        <v>68</v>
      </c>
      <c r="E51" s="141">
        <v>12.757973733583489</v>
      </c>
      <c r="F51" s="142">
        <v>13</v>
      </c>
      <c r="G51" s="121">
        <v>11</v>
      </c>
      <c r="H51" s="121">
        <v>24</v>
      </c>
      <c r="I51" s="141">
        <v>3.669724770642202</v>
      </c>
      <c r="J51" s="142">
        <v>33</v>
      </c>
      <c r="K51" s="121">
        <v>33</v>
      </c>
      <c r="L51" s="121">
        <v>66</v>
      </c>
      <c r="M51" s="141">
        <v>2.5056947608200453</v>
      </c>
      <c r="N51" s="142">
        <v>19</v>
      </c>
      <c r="O51" s="121">
        <v>14</v>
      </c>
      <c r="P51" s="121">
        <v>33</v>
      </c>
      <c r="Q51" s="141">
        <v>9.482758620689655</v>
      </c>
    </row>
    <row r="52" spans="1:17" ht="15">
      <c r="A52" s="4" t="s">
        <v>39</v>
      </c>
      <c r="B52" s="142">
        <v>28</v>
      </c>
      <c r="C52" s="121">
        <v>19</v>
      </c>
      <c r="D52" s="121">
        <v>47</v>
      </c>
      <c r="E52" s="141">
        <v>13.505747126436782</v>
      </c>
      <c r="F52" s="142">
        <v>12</v>
      </c>
      <c r="G52" s="121">
        <v>10</v>
      </c>
      <c r="H52" s="121">
        <v>22</v>
      </c>
      <c r="I52" s="141">
        <v>5.057471264367816</v>
      </c>
      <c r="J52" s="142">
        <v>13</v>
      </c>
      <c r="K52" s="121">
        <v>26</v>
      </c>
      <c r="L52" s="121">
        <v>39</v>
      </c>
      <c r="M52" s="141">
        <v>2.0711630377057886</v>
      </c>
      <c r="N52" s="142">
        <v>13</v>
      </c>
      <c r="O52" s="121">
        <v>9</v>
      </c>
      <c r="P52" s="121">
        <v>22</v>
      </c>
      <c r="Q52" s="141">
        <v>9.322033898305085</v>
      </c>
    </row>
    <row r="53" spans="1:17" ht="15">
      <c r="A53" s="4" t="s">
        <v>40</v>
      </c>
      <c r="B53" s="142">
        <v>10</v>
      </c>
      <c r="C53" s="121">
        <v>20</v>
      </c>
      <c r="D53" s="121">
        <v>30</v>
      </c>
      <c r="E53" s="141">
        <v>12.987012987012985</v>
      </c>
      <c r="F53" s="142">
        <v>5</v>
      </c>
      <c r="G53" s="121">
        <v>12</v>
      </c>
      <c r="H53" s="121">
        <v>17</v>
      </c>
      <c r="I53" s="141">
        <v>5.483870967741936</v>
      </c>
      <c r="J53" s="142">
        <v>12</v>
      </c>
      <c r="K53" s="121">
        <v>20</v>
      </c>
      <c r="L53" s="121">
        <v>32</v>
      </c>
      <c r="M53" s="141">
        <v>2.682313495389774</v>
      </c>
      <c r="N53" s="142">
        <v>4</v>
      </c>
      <c r="O53" s="121">
        <v>7</v>
      </c>
      <c r="P53" s="121">
        <v>11</v>
      </c>
      <c r="Q53" s="141">
        <v>9.90990990990991</v>
      </c>
    </row>
    <row r="54" spans="1:17" ht="15">
      <c r="A54" s="4" t="s">
        <v>41</v>
      </c>
      <c r="B54" s="142">
        <v>4</v>
      </c>
      <c r="C54" s="121">
        <v>7</v>
      </c>
      <c r="D54" s="121">
        <v>11</v>
      </c>
      <c r="E54" s="141">
        <v>10.679611650485436</v>
      </c>
      <c r="F54" s="142">
        <v>1</v>
      </c>
      <c r="G54" s="121">
        <v>3</v>
      </c>
      <c r="H54" s="121">
        <v>4</v>
      </c>
      <c r="I54" s="141">
        <v>2.7027027027027026</v>
      </c>
      <c r="J54" s="142">
        <v>6</v>
      </c>
      <c r="K54" s="121">
        <v>11</v>
      </c>
      <c r="L54" s="121">
        <v>17</v>
      </c>
      <c r="M54" s="141">
        <v>2.6438569206842923</v>
      </c>
      <c r="N54" s="142">
        <v>0</v>
      </c>
      <c r="O54" s="121">
        <v>3</v>
      </c>
      <c r="P54" s="121">
        <v>3</v>
      </c>
      <c r="Q54" s="141">
        <v>6.976744186046512</v>
      </c>
    </row>
    <row r="55" spans="1:17" ht="15">
      <c r="A55" s="4" t="s">
        <v>42</v>
      </c>
      <c r="B55" s="142">
        <v>3</v>
      </c>
      <c r="C55" s="121">
        <v>9</v>
      </c>
      <c r="D55" s="121">
        <v>12</v>
      </c>
      <c r="E55" s="141">
        <v>30.76923076923077</v>
      </c>
      <c r="F55" s="142">
        <v>0</v>
      </c>
      <c r="G55" s="121">
        <v>1</v>
      </c>
      <c r="H55" s="121">
        <v>1</v>
      </c>
      <c r="I55" s="141">
        <v>1.694915254237288</v>
      </c>
      <c r="J55" s="142">
        <v>0</v>
      </c>
      <c r="K55" s="121">
        <v>2</v>
      </c>
      <c r="L55" s="121">
        <v>2</v>
      </c>
      <c r="M55" s="141">
        <v>0.9302325581395349</v>
      </c>
      <c r="N55" s="142">
        <v>0</v>
      </c>
      <c r="O55" s="121">
        <v>0</v>
      </c>
      <c r="P55" s="121">
        <v>0</v>
      </c>
      <c r="Q55" s="141">
        <v>0</v>
      </c>
    </row>
    <row r="56" spans="1:17" ht="15">
      <c r="A56" s="4" t="s">
        <v>43</v>
      </c>
      <c r="B56" s="142">
        <v>1</v>
      </c>
      <c r="C56" s="121">
        <v>3</v>
      </c>
      <c r="D56" s="121">
        <v>4</v>
      </c>
      <c r="E56" s="141">
        <v>30.76923076923077</v>
      </c>
      <c r="F56" s="142">
        <v>0</v>
      </c>
      <c r="G56" s="121">
        <v>0</v>
      </c>
      <c r="H56" s="121">
        <v>0</v>
      </c>
      <c r="I56" s="141">
        <v>0</v>
      </c>
      <c r="J56" s="142">
        <v>2</v>
      </c>
      <c r="K56" s="121">
        <v>3</v>
      </c>
      <c r="L56" s="121">
        <v>5</v>
      </c>
      <c r="M56" s="141">
        <v>6.578947368421052</v>
      </c>
      <c r="N56" s="142"/>
      <c r="O56" s="121">
        <v>1</v>
      </c>
      <c r="P56" s="121">
        <v>1</v>
      </c>
      <c r="Q56" s="141">
        <v>20</v>
      </c>
    </row>
    <row r="57" spans="1:17" ht="15">
      <c r="A57" s="144" t="s">
        <v>74</v>
      </c>
      <c r="B57" s="143">
        <v>3819</v>
      </c>
      <c r="C57" s="143">
        <v>4145</v>
      </c>
      <c r="D57" s="143">
        <v>7964</v>
      </c>
      <c r="E57" s="145">
        <v>27.573313021500535</v>
      </c>
      <c r="F57" s="143">
        <v>1810</v>
      </c>
      <c r="G57" s="143">
        <v>1815</v>
      </c>
      <c r="H57" s="143">
        <v>3625</v>
      </c>
      <c r="I57" s="145">
        <v>14.524400993669365</v>
      </c>
      <c r="J57" s="143">
        <v>3175</v>
      </c>
      <c r="K57" s="143">
        <v>3563</v>
      </c>
      <c r="L57" s="143">
        <v>6738</v>
      </c>
      <c r="M57" s="145">
        <v>7.253662895221281</v>
      </c>
      <c r="N57" s="143">
        <v>1959</v>
      </c>
      <c r="O57" s="143">
        <v>1931</v>
      </c>
      <c r="P57" s="143">
        <v>3890</v>
      </c>
      <c r="Q57" s="145">
        <v>20.87805925289824</v>
      </c>
    </row>
    <row r="58" spans="1:5" ht="15">
      <c r="A58" s="4"/>
      <c r="B58" s="131"/>
      <c r="C58" s="131"/>
      <c r="D58" s="131"/>
      <c r="E58" s="133"/>
    </row>
    <row r="59" spans="1:5" ht="15">
      <c r="A59" s="4" t="s">
        <v>224</v>
      </c>
      <c r="B59" s="131"/>
      <c r="C59" s="131"/>
      <c r="D59" s="131"/>
      <c r="E59" s="133"/>
    </row>
    <row r="60" spans="1:5" ht="15">
      <c r="A60" s="4"/>
      <c r="B60" s="131"/>
      <c r="C60" s="131"/>
      <c r="D60" s="131"/>
      <c r="E60" s="133"/>
    </row>
    <row r="61" spans="1:5" ht="15">
      <c r="A61" s="4"/>
      <c r="B61" s="131"/>
      <c r="C61" s="131"/>
      <c r="D61" s="131"/>
      <c r="E61" s="133"/>
    </row>
    <row r="62" spans="1:5" ht="15">
      <c r="A62" s="4"/>
      <c r="B62" s="131"/>
      <c r="C62" s="131"/>
      <c r="D62" s="131"/>
      <c r="E62" s="133"/>
    </row>
    <row r="63" spans="1:5" ht="15">
      <c r="A63" s="4"/>
      <c r="B63" s="131"/>
      <c r="C63" s="131"/>
      <c r="D63" s="131"/>
      <c r="E63" s="133"/>
    </row>
    <row r="64" spans="1:5" ht="15">
      <c r="A64" s="4"/>
      <c r="B64" s="131"/>
      <c r="C64" s="131"/>
      <c r="D64" s="131"/>
      <c r="E64" s="133"/>
    </row>
    <row r="65" spans="1:5" ht="15">
      <c r="A65" s="4"/>
      <c r="B65" s="131"/>
      <c r="C65" s="131"/>
      <c r="D65" s="131"/>
      <c r="E65" s="133"/>
    </row>
    <row r="66" spans="1:5" ht="15">
      <c r="A66" s="4"/>
      <c r="B66" s="131"/>
      <c r="C66" s="131"/>
      <c r="D66" s="131"/>
      <c r="E66" s="133"/>
    </row>
    <row r="67" spans="1:5" ht="15">
      <c r="A67" s="4"/>
      <c r="B67" s="131"/>
      <c r="C67" s="131"/>
      <c r="D67" s="131"/>
      <c r="E67" s="133"/>
    </row>
    <row r="68" spans="1:5" ht="15">
      <c r="A68" s="4"/>
      <c r="B68" s="131"/>
      <c r="C68" s="131"/>
      <c r="D68" s="131"/>
      <c r="E68" s="133"/>
    </row>
    <row r="69" spans="1:5" ht="15">
      <c r="A69" s="4"/>
      <c r="B69" s="131"/>
      <c r="C69" s="131"/>
      <c r="D69" s="131"/>
      <c r="E69" s="133"/>
    </row>
    <row r="70" spans="1:5" ht="15">
      <c r="A70" s="4"/>
      <c r="B70" s="131"/>
      <c r="C70" s="131"/>
      <c r="D70" s="131"/>
      <c r="E70" s="133"/>
    </row>
    <row r="71" spans="1:5" ht="15">
      <c r="A71" s="4"/>
      <c r="B71" s="131"/>
      <c r="C71" s="131"/>
      <c r="D71" s="131"/>
      <c r="E71" s="133"/>
    </row>
    <row r="72" spans="1:5" ht="15">
      <c r="A72" s="4"/>
      <c r="B72" s="131"/>
      <c r="C72" s="131"/>
      <c r="D72" s="131"/>
      <c r="E72" s="133"/>
    </row>
    <row r="73" spans="1:5" ht="15">
      <c r="A73" s="4"/>
      <c r="B73" s="131"/>
      <c r="C73" s="131"/>
      <c r="D73" s="131"/>
      <c r="E73" s="133"/>
    </row>
    <row r="74" spans="1:5" ht="15">
      <c r="A74" s="4"/>
      <c r="B74" s="131"/>
      <c r="C74" s="131"/>
      <c r="D74" s="131"/>
      <c r="E74" s="133"/>
    </row>
    <row r="75" spans="1:5" ht="15">
      <c r="A75" s="4"/>
      <c r="B75" s="131"/>
      <c r="C75" s="131"/>
      <c r="D75" s="131"/>
      <c r="E75" s="133"/>
    </row>
    <row r="76" spans="1:5" ht="15">
      <c r="A76" s="4"/>
      <c r="B76" s="131"/>
      <c r="C76" s="131"/>
      <c r="D76" s="131"/>
      <c r="E76" s="133"/>
    </row>
    <row r="77" spans="1:5" ht="15">
      <c r="A77" s="4"/>
      <c r="B77" s="131"/>
      <c r="C77" s="131"/>
      <c r="D77" s="131"/>
      <c r="E77" s="133"/>
    </row>
    <row r="78" spans="1:5" ht="15">
      <c r="A78" s="4"/>
      <c r="B78" s="131"/>
      <c r="C78" s="131"/>
      <c r="D78" s="131"/>
      <c r="E78" s="133"/>
    </row>
    <row r="79" spans="1:5" ht="15">
      <c r="A79" s="4"/>
      <c r="B79" s="131"/>
      <c r="C79" s="131"/>
      <c r="D79" s="131"/>
      <c r="E79" s="133"/>
    </row>
    <row r="80" spans="1:5" ht="15">
      <c r="A80" s="4"/>
      <c r="B80" s="131"/>
      <c r="C80" s="131"/>
      <c r="D80" s="131"/>
      <c r="E80" s="133"/>
    </row>
    <row r="81" spans="1:5" ht="15">
      <c r="A81" s="4"/>
      <c r="B81" s="131"/>
      <c r="C81" s="131"/>
      <c r="D81" s="131"/>
      <c r="E81" s="133"/>
    </row>
    <row r="82" spans="1:5" ht="15">
      <c r="A82" s="4"/>
      <c r="B82" s="131"/>
      <c r="C82" s="131"/>
      <c r="D82" s="131"/>
      <c r="E82" s="133"/>
    </row>
    <row r="83" spans="1:5" ht="15">
      <c r="A83" s="4"/>
      <c r="B83" s="131"/>
      <c r="C83" s="131"/>
      <c r="D83" s="131"/>
      <c r="E83" s="133"/>
    </row>
    <row r="84" spans="1:5" ht="15">
      <c r="A84" s="4"/>
      <c r="B84" s="131"/>
      <c r="C84" s="131"/>
      <c r="D84" s="131"/>
      <c r="E84" s="133"/>
    </row>
    <row r="85" spans="1:5" ht="15">
      <c r="A85" s="4"/>
      <c r="B85" s="131"/>
      <c r="C85" s="131"/>
      <c r="D85" s="131"/>
      <c r="E85" s="133"/>
    </row>
    <row r="86" spans="1:5" ht="15">
      <c r="A86" s="4"/>
      <c r="B86" s="131"/>
      <c r="C86" s="131"/>
      <c r="D86" s="131"/>
      <c r="E86" s="133"/>
    </row>
    <row r="87" spans="1:5" ht="15">
      <c r="A87" s="4"/>
      <c r="B87" s="131"/>
      <c r="C87" s="131"/>
      <c r="D87" s="131"/>
      <c r="E87" s="133"/>
    </row>
    <row r="88" spans="1:5" ht="15">
      <c r="A88" s="4"/>
      <c r="B88" s="131"/>
      <c r="C88" s="131"/>
      <c r="D88" s="131"/>
      <c r="E88" s="133"/>
    </row>
    <row r="89" spans="1:5" ht="15">
      <c r="A89" s="4"/>
      <c r="B89" s="131"/>
      <c r="C89" s="131"/>
      <c r="D89" s="131"/>
      <c r="E89" s="133"/>
    </row>
    <row r="90" spans="1:5" ht="15">
      <c r="A90" s="4"/>
      <c r="B90" s="131"/>
      <c r="C90" s="131"/>
      <c r="D90" s="131"/>
      <c r="E90" s="133"/>
    </row>
    <row r="91" spans="1:5" ht="15.75">
      <c r="A91" s="128"/>
      <c r="B91" s="130"/>
      <c r="C91" s="130"/>
      <c r="D91" s="130"/>
      <c r="E91" s="132"/>
    </row>
    <row r="92" spans="1:5" ht="15">
      <c r="A92" s="4"/>
      <c r="B92" s="131"/>
      <c r="C92" s="131"/>
      <c r="D92" s="131"/>
      <c r="E92" s="133"/>
    </row>
    <row r="93" spans="1:5" ht="15">
      <c r="A93" s="4"/>
      <c r="B93" s="131"/>
      <c r="C93" s="131"/>
      <c r="D93" s="131"/>
      <c r="E93" s="133"/>
    </row>
    <row r="94" spans="1:5" ht="15">
      <c r="A94" s="4"/>
      <c r="B94" s="131"/>
      <c r="C94" s="131"/>
      <c r="D94" s="131"/>
      <c r="E94" s="133"/>
    </row>
    <row r="95" spans="1:5" ht="15">
      <c r="A95" s="4"/>
      <c r="B95" s="131"/>
      <c r="C95" s="131"/>
      <c r="D95" s="131"/>
      <c r="E95" s="133"/>
    </row>
    <row r="96" spans="1:5" ht="15">
      <c r="A96" s="4"/>
      <c r="B96" s="131"/>
      <c r="C96" s="131"/>
      <c r="D96" s="131"/>
      <c r="E96" s="133"/>
    </row>
    <row r="97" spans="1:5" ht="15">
      <c r="A97" s="4"/>
      <c r="B97" s="131"/>
      <c r="C97" s="131"/>
      <c r="D97" s="131"/>
      <c r="E97" s="133"/>
    </row>
    <row r="98" spans="1:5" ht="15">
      <c r="A98" s="4"/>
      <c r="B98" s="131"/>
      <c r="C98" s="131"/>
      <c r="D98" s="131"/>
      <c r="E98" s="133"/>
    </row>
    <row r="99" spans="1:5" ht="15">
      <c r="A99" s="4"/>
      <c r="B99" s="131"/>
      <c r="C99" s="131"/>
      <c r="D99" s="131"/>
      <c r="E99" s="133"/>
    </row>
    <row r="100" spans="1:5" ht="15">
      <c r="A100" s="4"/>
      <c r="B100" s="131"/>
      <c r="C100" s="131"/>
      <c r="D100" s="131"/>
      <c r="E100" s="133"/>
    </row>
    <row r="101" spans="1:5" ht="15">
      <c r="A101" s="4"/>
      <c r="B101" s="131"/>
      <c r="C101" s="131"/>
      <c r="D101" s="131"/>
      <c r="E101" s="133"/>
    </row>
    <row r="102" spans="1:5" ht="15">
      <c r="A102" s="4"/>
      <c r="B102" s="131"/>
      <c r="C102" s="131"/>
      <c r="D102" s="131"/>
      <c r="E102" s="133"/>
    </row>
    <row r="103" spans="1:5" ht="15">
      <c r="A103" s="4"/>
      <c r="B103" s="131"/>
      <c r="C103" s="131"/>
      <c r="D103" s="131"/>
      <c r="E103" s="133"/>
    </row>
    <row r="104" spans="1:5" ht="15">
      <c r="A104" s="4"/>
      <c r="B104" s="131"/>
      <c r="C104" s="131"/>
      <c r="D104" s="131"/>
      <c r="E104" s="133"/>
    </row>
    <row r="105" spans="1:5" ht="15">
      <c r="A105" s="4"/>
      <c r="B105" s="131"/>
      <c r="C105" s="131"/>
      <c r="D105" s="131"/>
      <c r="E105" s="133"/>
    </row>
    <row r="106" spans="1:5" ht="15">
      <c r="A106" s="4"/>
      <c r="B106" s="131"/>
      <c r="C106" s="131"/>
      <c r="D106" s="131"/>
      <c r="E106" s="133"/>
    </row>
    <row r="107" spans="1:5" ht="15">
      <c r="A107" s="4"/>
      <c r="B107" s="131"/>
      <c r="C107" s="131"/>
      <c r="D107" s="131"/>
      <c r="E107" s="133"/>
    </row>
    <row r="108" spans="1:5" ht="15">
      <c r="A108" s="4"/>
      <c r="B108" s="131"/>
      <c r="C108" s="131"/>
      <c r="D108" s="131"/>
      <c r="E108" s="133"/>
    </row>
    <row r="109" spans="1:5" ht="15">
      <c r="A109" s="4"/>
      <c r="B109" s="131"/>
      <c r="C109" s="131"/>
      <c r="D109" s="131"/>
      <c r="E109" s="133"/>
    </row>
    <row r="110" spans="1:5" ht="15">
      <c r="A110" s="129" t="s">
        <v>43</v>
      </c>
      <c r="B110" s="122"/>
      <c r="C110" s="122">
        <v>1</v>
      </c>
      <c r="D110" s="122">
        <v>1</v>
      </c>
      <c r="E110" s="134">
        <v>20</v>
      </c>
    </row>
    <row r="112" ht="12.75">
      <c r="A112" s="18" t="s">
        <v>65</v>
      </c>
    </row>
    <row r="113" ht="12.75">
      <c r="A113" s="19" t="s">
        <v>64</v>
      </c>
    </row>
  </sheetData>
  <sheetProtection/>
  <mergeCells count="10">
    <mergeCell ref="A9:A10"/>
    <mergeCell ref="A36:A37"/>
    <mergeCell ref="N36:Q36"/>
    <mergeCell ref="B36:E36"/>
    <mergeCell ref="F36:I36"/>
    <mergeCell ref="J36:M36"/>
    <mergeCell ref="B9:E9"/>
    <mergeCell ref="F9:I9"/>
    <mergeCell ref="J9:M9"/>
    <mergeCell ref="N9:Q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Tara Chung</cp:lastModifiedBy>
  <cp:lastPrinted>2018-02-05T03:49:45Z</cp:lastPrinted>
  <dcterms:created xsi:type="dcterms:W3CDTF">2006-03-10T06:44:00Z</dcterms:created>
  <dcterms:modified xsi:type="dcterms:W3CDTF">2023-05-16T01:35:33Z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