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0" windowWidth="9690" windowHeight="7290" tabRatio="910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</sheets>
  <definedNames>
    <definedName name="_xlnm.Print_Area" localSheetId="9">'Etude de marché'!$A$1:$I$64</definedName>
    <definedName name="_xlnm.Print_Area" localSheetId="13">'Résidents - Pays visité'!$A$1:$D$60</definedName>
    <definedName name="_xlnm.Print_Area" localSheetId="14">'Résidents - Pays visité - Durée'!$A$1:$D$61</definedName>
    <definedName name="_xlnm.Print_Area" localSheetId="0">'Sommaire'!$A$1:$H$34</definedName>
    <definedName name="_xlnm.Print_Area" localSheetId="12">'Touristes Résidence-Durée'!$A$1:$D$56</definedName>
  </definedNames>
  <calcPr fullCalcOnLoad="1"/>
</workbook>
</file>

<file path=xl/sharedStrings.xml><?xml version="1.0" encoding="utf-8"?>
<sst xmlns="http://schemas.openxmlformats.org/spreadsheetml/2006/main" count="653" uniqueCount="159">
  <si>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</si>
  <si>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</si>
  <si>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</si>
  <si>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</si>
  <si>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</si>
  <si>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</si>
  <si>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</si>
  <si>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</si>
  <si>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</si>
  <si>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</si>
  <si>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</si>
  <si>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</si>
  <si>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</si>
  <si>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</si>
  <si>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</si>
  <si>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</si>
  <si>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</si>
  <si>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</si>
  <si>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</si>
  <si>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</si>
  <si>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</si>
  <si>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</si>
  <si>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</si>
  <si>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</si>
  <si>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</si>
  <si>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</si>
  <si>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</si>
  <si>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</si>
  <si>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</si>
  <si>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</si>
  <si>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</si>
  <si>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</si>
  <si>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>Australie</t>
  </si>
  <si>
    <t xml:space="preserve"> Indéterminée</t>
  </si>
  <si>
    <t>DUREE DE SEJOUR</t>
  </si>
  <si>
    <t>ARRIVEES</t>
  </si>
  <si>
    <t xml:space="preserve">               ARRIVEES PAR SEXE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</si>
  <si>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</si>
  <si>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</si>
  <si>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</si>
  <si>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</si>
  <si>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</si>
  <si>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</si>
  <si>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</si>
  <si>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</si>
  <si>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</si>
  <si>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</si>
  <si>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</si>
  <si>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</si>
  <si>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</si>
  <si>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</si>
  <si>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Nombre</t>
  </si>
  <si>
    <t>Jours</t>
  </si>
  <si>
    <t>ENQUETE ARRIVEES DES PASSAGERS</t>
  </si>
  <si>
    <t>Indéterminée</t>
  </si>
  <si>
    <t xml:space="preserve"> ARRIVEES PAR LIEU DE RESIDENCE</t>
  </si>
  <si>
    <t xml:space="preserve"> Vanuatu</t>
  </si>
  <si>
    <t xml:space="preserve"> Australie</t>
  </si>
  <si>
    <t>ARRIVEES PAR TRANCHE D'AGE</t>
  </si>
  <si>
    <t xml:space="preserve"> Nouvelle-Zélande</t>
  </si>
  <si>
    <t>Amis, famille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</si>
  <si>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</si>
  <si>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</si>
  <si>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</si>
  <si>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</si>
  <si>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</si>
  <si>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</si>
  <si>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</si>
  <si>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</si>
  <si>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</si>
  <si>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</si>
  <si>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</si>
  <si>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</si>
  <si>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</si>
  <si>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</si>
  <si>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</si>
  <si>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</si>
  <si>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</si>
  <si>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</si>
  <si>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</si>
  <si>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</si>
  <si>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</si>
  <si>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</si>
  <si>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</si>
  <si>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</si>
  <si>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</si>
  <si>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</si>
  <si>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</si>
  <si>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</si>
  <si>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</si>
  <si>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</si>
  <si>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</si>
  <si>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</si>
  <si>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</si>
  <si>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</si>
  <si>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</si>
  <si>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</si>
  <si>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</si>
  <si>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</si>
  <si>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</si>
  <si>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</si>
  <si>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</si>
  <si>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</si>
  <si>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</si>
  <si>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</si>
  <si>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</si>
  <si>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</si>
  <si>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</si>
  <si>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</si>
  <si>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</si>
  <si>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</si>
  <si>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</si>
  <si>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</si>
  <si>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</si>
  <si>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</si>
  <si>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</si>
  <si>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</si>
  <si>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 xml:space="preserve">                              ARRIVEES PAR TYPE DE PASSAGERS ET LIEU DE DEBARQUEMENT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</si>
  <si>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</si>
  <si>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</si>
  <si>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</si>
  <si>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</si>
  <si>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</si>
  <si>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</si>
  <si>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</si>
  <si>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</si>
  <si>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</si>
  <si>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</si>
  <si>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</si>
  <si>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</si>
  <si>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</si>
  <si>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</si>
  <si>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</si>
  <si>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</si>
  <si>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</si>
  <si>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</si>
  <si>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</si>
  <si>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</si>
  <si>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</si>
  <si>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</si>
  <si>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 xml:space="preserve">ARRIVEES DE RESIDENTS PAR PRINCIPAL PAYS VISITE 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</si>
  <si>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</si>
  <si>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</si>
  <si>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</si>
  <si>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</si>
  <si>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</si>
  <si>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</si>
  <si>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</si>
  <si>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</si>
  <si>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Etats-Unis</t>
  </si>
  <si>
    <t xml:space="preserve"> TOURISTES PAR MODE D'HEBERGEMENT PRINCIPAL ET LIEU DE RESIDENCE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</si>
  <si>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</si>
  <si>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</si>
  <si>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</si>
  <si>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</si>
  <si>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ISEE - Enquête passagers</t>
  </si>
  <si>
    <t>DÉCEMBRE 2018</t>
  </si>
  <si>
    <t/>
  </si>
  <si>
    <t>PRINCIPAL MODE D'HEBERGEM.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</si>
</sst>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38625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.75">
      <c r="A1" s="126" t="s">
        <v>156</v>
      </c>
      <c r="C1" s="26"/>
      <c r="D1" s="27" t="s">
        <v>53</v>
      </c>
      <c r="E1" s="26"/>
    </row>
    <row r="4" ht="12.75">
      <c r="C4" s="80" t="s">
        <v>119</v>
      </c>
    </row>
    <row r="5" ht="6" customHeight="1">
      <c r="C5" s="80"/>
    </row>
    <row r="6" spans="2:3" ht="12.75">
      <c r="B6" s="25"/>
      <c r="C6" s="80" t="s">
        <v>120</v>
      </c>
    </row>
    <row r="7" spans="2:3" ht="12.75">
      <c r="B7" s="25"/>
      <c r="C7" s="80" t="s">
        <v>128</v>
      </c>
    </row>
    <row r="8" spans="2:3" ht="12.75">
      <c r="B8" s="25"/>
      <c r="C8" s="80" t="s">
        <v>129</v>
      </c>
    </row>
    <row r="9" spans="2:3" ht="12.75">
      <c r="B9" s="25"/>
      <c r="C9" s="80" t="s">
        <v>121</v>
      </c>
    </row>
    <row r="10" spans="2:3" ht="12.75">
      <c r="B10" s="25"/>
      <c r="C10" s="80" t="s">
        <v>122</v>
      </c>
    </row>
    <row r="11" spans="2:3" ht="12.75">
      <c r="B11" s="25"/>
      <c r="C11" s="80" t="s">
        <v>123</v>
      </c>
    </row>
    <row r="12" spans="2:3" ht="12.75">
      <c r="B12" s="25"/>
      <c r="C12" s="80" t="s">
        <v>124</v>
      </c>
    </row>
    <row r="13" spans="2:3" ht="6" customHeight="1">
      <c r="B13" s="25"/>
      <c r="C13" s="80"/>
    </row>
    <row r="14" spans="2:3" ht="12.75">
      <c r="B14" s="25"/>
      <c r="C14" s="80" t="s">
        <v>86</v>
      </c>
    </row>
    <row r="15" spans="2:3" ht="12.75">
      <c r="B15" s="25"/>
      <c r="C15" s="80" t="s">
        <v>125</v>
      </c>
    </row>
    <row r="16" spans="2:3" ht="12.75">
      <c r="B16" s="25"/>
      <c r="C16" s="80" t="s">
        <v>126</v>
      </c>
    </row>
    <row r="17" spans="2:3" ht="12.75">
      <c r="B17" s="25"/>
      <c r="C17" s="80" t="s">
        <v>127</v>
      </c>
    </row>
    <row r="18" spans="2:3" ht="6" customHeight="1">
      <c r="B18" s="25"/>
      <c r="C18" s="80"/>
    </row>
    <row r="19" spans="2:3" ht="12.75">
      <c r="B19" s="25"/>
      <c r="C19" s="80" t="s">
        <v>132</v>
      </c>
    </row>
    <row r="20" ht="12.75">
      <c r="C20" s="80" t="s">
        <v>87</v>
      </c>
    </row>
    <row r="22" ht="12.75">
      <c r="D22" s="63" t="s">
        <v>151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26.57421875" style="2" customWidth="1"/>
    <col min="2" max="8" width="10.7109375" style="2" customWidth="1"/>
    <col min="9" max="16384" width="11.57421875" style="2" customWidth="1"/>
  </cols>
  <sheetData>
    <row r="1" spans="1:6" ht="12.75">
      <c r="A1" s="125" t="str">
        <f>Sommaire!A1</f>
        <v>DÉCEMBRE 2018</v>
      </c>
      <c r="B1" s="51" t="s">
        <v>79</v>
      </c>
      <c r="C1" s="51"/>
      <c r="D1" s="51"/>
      <c r="E1" s="51"/>
      <c r="F1" s="51"/>
    </row>
    <row r="2" ht="12.75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2">
      <c r="A4" s="23" t="s">
        <v>19</v>
      </c>
      <c r="B4" s="33" t="s">
        <v>81</v>
      </c>
      <c r="C4" s="33" t="s">
        <v>80</v>
      </c>
      <c r="D4" s="33" t="s">
        <v>82</v>
      </c>
      <c r="E4" s="33" t="s">
        <v>32</v>
      </c>
      <c r="F4" s="33" t="s">
        <v>149</v>
      </c>
      <c r="G4" s="33" t="s">
        <v>83</v>
      </c>
      <c r="H4" s="24" t="s">
        <v>16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2">
      <c r="A7" s="36" t="s">
        <v>92</v>
      </c>
      <c r="B7" s="35">
        <v>2400.01405704327</v>
      </c>
      <c r="C7" s="35">
        <v>1039.10401552611</v>
      </c>
      <c r="D7" s="35">
        <v>393.754737537538</v>
      </c>
      <c r="E7" s="35">
        <v>1389.86617901496</v>
      </c>
      <c r="F7" s="35">
        <v>32.9988401205678</v>
      </c>
      <c r="G7" s="18">
        <v>1572</v>
      </c>
      <c r="H7" s="12">
        <f>SUM(B7:G7)</f>
        <v>6827.7378292424455</v>
      </c>
    </row>
    <row r="8" spans="1:8" ht="12">
      <c r="A8" s="36" t="s">
        <v>93</v>
      </c>
      <c r="B8" s="35">
        <v>2383.80882882425</v>
      </c>
      <c r="C8" s="35">
        <v>1236.22410984922</v>
      </c>
      <c r="D8" s="35">
        <v>387.964170822475</v>
      </c>
      <c r="E8" s="35">
        <v>1453.0392038642</v>
      </c>
      <c r="F8" s="35">
        <v>28.9909989307578</v>
      </c>
      <c r="G8" s="18">
        <v>1462</v>
      </c>
      <c r="H8" s="12">
        <f>SUM(B8:G8)</f>
        <v>6952.027312290903</v>
      </c>
    </row>
    <row r="9" spans="1:8" ht="12">
      <c r="A9" s="36" t="s">
        <v>30</v>
      </c>
      <c r="B9" s="35">
        <v>2.03812549642574</v>
      </c>
      <c r="C9" s="35">
        <v>0</v>
      </c>
      <c r="D9" s="35">
        <v>2.98258064516129</v>
      </c>
      <c r="E9" s="35">
        <v>0.998540944738282</v>
      </c>
      <c r="F9" s="35">
        <v>0</v>
      </c>
      <c r="G9" s="18">
        <v>6</v>
      </c>
      <c r="H9" s="12">
        <f>SUM(B9:G9)</f>
        <v>12.019247086325313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84</v>
      </c>
      <c r="B11" s="20">
        <f aca="true" t="shared" si="0" ref="B11:G11">SUM(B7:B9)</f>
        <v>4785.861011363946</v>
      </c>
      <c r="C11" s="20">
        <f t="shared" si="0"/>
        <v>2275.3281253753303</v>
      </c>
      <c r="D11" s="20">
        <f t="shared" si="0"/>
        <v>784.7014890051744</v>
      </c>
      <c r="E11" s="20">
        <f t="shared" si="0"/>
        <v>2843.9039238238984</v>
      </c>
      <c r="F11" s="20">
        <f t="shared" si="0"/>
        <v>61.9898390513256</v>
      </c>
      <c r="G11" s="20">
        <f t="shared" si="0"/>
        <v>3040</v>
      </c>
      <c r="H11" s="13">
        <f>SUM(B11:G11)</f>
        <v>13791.784388619675</v>
      </c>
    </row>
    <row r="12" spans="2:8" ht="12">
      <c r="B12" s="3"/>
      <c r="C12" s="3"/>
      <c r="D12" s="3"/>
      <c r="E12" s="3"/>
      <c r="F12" s="3"/>
      <c r="G12" s="3"/>
      <c r="H12" s="3"/>
    </row>
    <row r="13" spans="2:8" ht="12">
      <c r="B13" s="3"/>
      <c r="C13" s="3"/>
      <c r="D13" s="3"/>
      <c r="E13" s="3"/>
      <c r="F13" s="3"/>
      <c r="G13" s="3"/>
      <c r="H13" s="3"/>
    </row>
    <row r="14" spans="1:6" ht="12.75">
      <c r="A14" s="37">
        <f>Sommaire!A17</f>
        <v>0</v>
      </c>
      <c r="B14" s="51" t="s">
        <v>85</v>
      </c>
      <c r="C14" s="51"/>
      <c r="D14" s="51"/>
      <c r="E14" s="51"/>
      <c r="F14" s="51"/>
    </row>
    <row r="15" ht="12.75" thickBot="1"/>
    <row r="16" spans="1:8" ht="12">
      <c r="A16" s="6"/>
      <c r="B16" s="30"/>
      <c r="C16" s="30"/>
      <c r="D16" s="30"/>
      <c r="E16" s="30"/>
      <c r="F16" s="30"/>
      <c r="G16" s="30"/>
      <c r="H16" s="5"/>
    </row>
    <row r="17" spans="1:8" ht="12">
      <c r="A17" s="23" t="s">
        <v>20</v>
      </c>
      <c r="B17" s="33" t="s">
        <v>81</v>
      </c>
      <c r="C17" s="33" t="s">
        <v>80</v>
      </c>
      <c r="D17" s="33" t="s">
        <v>82</v>
      </c>
      <c r="E17" s="33" t="s">
        <v>32</v>
      </c>
      <c r="F17" s="33" t="s">
        <v>149</v>
      </c>
      <c r="G17" s="33" t="s">
        <v>83</v>
      </c>
      <c r="H17" s="24" t="s">
        <v>16</v>
      </c>
    </row>
    <row r="18" spans="1:8" ht="12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.75">
      <c r="A20" s="36" t="s">
        <v>21</v>
      </c>
      <c r="B20" s="35">
        <v>313.881312962869</v>
      </c>
      <c r="C20" s="35">
        <v>103.830002102204</v>
      </c>
      <c r="D20" s="35">
        <v>36.4161191824674</v>
      </c>
      <c r="E20" s="35">
        <v>248.151848241923</v>
      </c>
      <c r="F20" s="35">
        <v>2.01991499053981</v>
      </c>
      <c r="G20" s="18">
        <v>257</v>
      </c>
      <c r="H20" s="12">
        <f aca="true" t="shared" si="1" ref="H20:H29">SUM(B20:G20)</f>
        <v>961.2991974800033</v>
      </c>
      <c r="J20" s="61"/>
      <c r="K20" s="61"/>
      <c r="L20" s="61"/>
    </row>
    <row r="21" spans="1:12" ht="12.75">
      <c r="A21" s="36" t="s">
        <v>22</v>
      </c>
      <c r="B21" s="35">
        <v>212.133311223789</v>
      </c>
      <c r="C21" s="35">
        <v>98.7380579653992</v>
      </c>
      <c r="D21" s="35">
        <v>66.8487078465737</v>
      </c>
      <c r="E21" s="35">
        <v>264.92198378417</v>
      </c>
      <c r="F21" s="35">
        <v>3.01410853892691</v>
      </c>
      <c r="G21" s="18">
        <v>375</v>
      </c>
      <c r="H21" s="12">
        <f t="shared" si="1"/>
        <v>1020.6561693588588</v>
      </c>
      <c r="J21" s="61"/>
      <c r="K21" s="61"/>
      <c r="L21" s="61"/>
    </row>
    <row r="22" spans="1:12" ht="12.75">
      <c r="A22" s="36" t="s">
        <v>29</v>
      </c>
      <c r="B22" s="35">
        <v>941.508707395802</v>
      </c>
      <c r="C22" s="35">
        <v>579.41671594171</v>
      </c>
      <c r="D22" s="35">
        <v>153.900560982576</v>
      </c>
      <c r="E22" s="35">
        <v>390.80695702285</v>
      </c>
      <c r="F22" s="35">
        <v>14.0324028884714</v>
      </c>
      <c r="G22" s="18">
        <v>381</v>
      </c>
      <c r="H22" s="12">
        <f t="shared" si="1"/>
        <v>2460.6653442314096</v>
      </c>
      <c r="J22" s="61"/>
      <c r="K22" s="61"/>
      <c r="L22" s="61"/>
    </row>
    <row r="23" spans="1:12" ht="12.75">
      <c r="A23" s="36" t="s">
        <v>23</v>
      </c>
      <c r="B23" s="35">
        <v>744.481755514871</v>
      </c>
      <c r="C23" s="35">
        <v>544.532708157317</v>
      </c>
      <c r="D23" s="35">
        <v>136.686744996099</v>
      </c>
      <c r="E23" s="35">
        <v>715.848713135614</v>
      </c>
      <c r="F23" s="35">
        <v>9.91266149559763</v>
      </c>
      <c r="G23" s="18">
        <v>516</v>
      </c>
      <c r="H23" s="12">
        <f t="shared" si="1"/>
        <v>2667.4625832994984</v>
      </c>
      <c r="J23" s="61"/>
      <c r="K23" s="61"/>
      <c r="L23" s="61"/>
    </row>
    <row r="24" spans="1:12" ht="12.75">
      <c r="A24" s="36" t="s">
        <v>24</v>
      </c>
      <c r="B24" s="35">
        <v>407.659994785995</v>
      </c>
      <c r="C24" s="35">
        <v>384.736678251248</v>
      </c>
      <c r="D24" s="35">
        <v>130.641022526806</v>
      </c>
      <c r="E24" s="35">
        <v>463.198176791615</v>
      </c>
      <c r="F24" s="35">
        <v>14.055124522051</v>
      </c>
      <c r="G24" s="18">
        <v>493</v>
      </c>
      <c r="H24" s="12">
        <f t="shared" si="1"/>
        <v>1893.290996877715</v>
      </c>
      <c r="J24" s="61"/>
      <c r="K24" s="61"/>
      <c r="L24" s="61"/>
    </row>
    <row r="25" spans="1:12" ht="12.75">
      <c r="A25" s="36" t="s">
        <v>25</v>
      </c>
      <c r="B25" s="35">
        <v>678.355324068895</v>
      </c>
      <c r="C25" s="35">
        <v>283.107733060318</v>
      </c>
      <c r="D25" s="35">
        <v>135.59757393613</v>
      </c>
      <c r="E25" s="35">
        <v>397.32020478854</v>
      </c>
      <c r="F25" s="35">
        <v>10.9676550754816</v>
      </c>
      <c r="G25" s="18">
        <v>452</v>
      </c>
      <c r="H25" s="12">
        <f t="shared" si="1"/>
        <v>1957.3484909293645</v>
      </c>
      <c r="J25" s="61"/>
      <c r="K25" s="61"/>
      <c r="L25" s="61"/>
    </row>
    <row r="26" spans="1:12" ht="12.75">
      <c r="A26" s="36" t="s">
        <v>26</v>
      </c>
      <c r="B26" s="35">
        <v>934.86542207789</v>
      </c>
      <c r="C26" s="35">
        <v>173.08534400519</v>
      </c>
      <c r="D26" s="35">
        <v>80.0633981777889</v>
      </c>
      <c r="E26" s="35">
        <v>204.554794680851</v>
      </c>
      <c r="F26" s="35">
        <v>5.96805654971742</v>
      </c>
      <c r="G26" s="18">
        <v>298</v>
      </c>
      <c r="H26" s="12">
        <f t="shared" si="1"/>
        <v>1696.5370154914374</v>
      </c>
      <c r="J26" s="61"/>
      <c r="K26" s="61"/>
      <c r="L26" s="61"/>
    </row>
    <row r="27" spans="1:12" ht="12.75">
      <c r="A27" s="36" t="s">
        <v>27</v>
      </c>
      <c r="B27" s="35">
        <v>370.551667421784</v>
      </c>
      <c r="C27" s="35">
        <v>73.33125145992</v>
      </c>
      <c r="D27" s="35">
        <v>20.2100369367151</v>
      </c>
      <c r="E27" s="35">
        <v>87.7202024897729</v>
      </c>
      <c r="F27" s="35">
        <v>0</v>
      </c>
      <c r="G27" s="18">
        <v>115</v>
      </c>
      <c r="H27" s="12">
        <f t="shared" si="1"/>
        <v>666.813158308192</v>
      </c>
      <c r="J27" s="61"/>
      <c r="K27" s="61"/>
      <c r="L27" s="61"/>
    </row>
    <row r="28" spans="1:12" ht="12.75">
      <c r="A28" s="36" t="s">
        <v>28</v>
      </c>
      <c r="B28" s="35">
        <v>51.5837293169771</v>
      </c>
      <c r="C28" s="35">
        <v>15.2610720233673</v>
      </c>
      <c r="D28" s="35">
        <v>4.08549618320612</v>
      </c>
      <c r="E28" s="35">
        <v>22.7578125910429</v>
      </c>
      <c r="F28" s="35">
        <v>0</v>
      </c>
      <c r="G28" s="18">
        <v>18</v>
      </c>
      <c r="H28" s="12">
        <f t="shared" si="1"/>
        <v>111.68811011459343</v>
      </c>
      <c r="J28" s="61"/>
      <c r="K28" s="61"/>
      <c r="L28" s="61"/>
    </row>
    <row r="29" spans="1:12" ht="12.75">
      <c r="A29" s="36" t="s">
        <v>30</v>
      </c>
      <c r="B29" s="35">
        <v>130.839786595075</v>
      </c>
      <c r="C29" s="35">
        <v>19.288562408659</v>
      </c>
      <c r="D29" s="35">
        <v>20.2518282368129</v>
      </c>
      <c r="E29" s="35">
        <v>48.6232302975201</v>
      </c>
      <c r="F29" s="35">
        <v>2.01991499053981</v>
      </c>
      <c r="G29" s="18">
        <v>134</v>
      </c>
      <c r="H29" s="12">
        <f t="shared" si="1"/>
        <v>355.02332252860685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3.5" thickBot="1">
      <c r="A31" s="32" t="s">
        <v>84</v>
      </c>
      <c r="B31" s="20">
        <f aca="true" t="shared" si="2" ref="B31:H31">SUM(B20:B29)</f>
        <v>4785.861011363947</v>
      </c>
      <c r="C31" s="20">
        <f t="shared" si="2"/>
        <v>2275.328125375333</v>
      </c>
      <c r="D31" s="20">
        <f t="shared" si="2"/>
        <v>784.7014890051753</v>
      </c>
      <c r="E31" s="20">
        <f>SUM(E20:E29)</f>
        <v>2843.903923823899</v>
      </c>
      <c r="F31" s="20">
        <f>SUM(F20:F29)</f>
        <v>61.98983905132558</v>
      </c>
      <c r="G31" s="20">
        <f t="shared" si="2"/>
        <v>3039</v>
      </c>
      <c r="H31" s="13">
        <f t="shared" si="2"/>
        <v>13790.784388619679</v>
      </c>
      <c r="J31" s="61"/>
      <c r="K31" s="61"/>
      <c r="L31" s="61"/>
    </row>
    <row r="32" spans="2:12" ht="12.75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.75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8" ht="12.75">
      <c r="A34" s="125"/>
      <c r="B34" s="51" t="s">
        <v>150</v>
      </c>
      <c r="C34" s="3"/>
      <c r="D34" s="3"/>
      <c r="E34" s="3"/>
      <c r="F34" s="3"/>
      <c r="G34" s="3"/>
      <c r="H34" s="3"/>
    </row>
    <row r="35" spans="2:8" ht="12.75" thickBot="1">
      <c r="B35" s="3"/>
      <c r="C35" s="3"/>
      <c r="D35" s="3"/>
      <c r="E35" s="3"/>
      <c r="F35" s="3"/>
      <c r="G35" s="3"/>
      <c r="H35" s="3"/>
    </row>
    <row r="36" spans="1:8" ht="12">
      <c r="A36" s="6"/>
      <c r="B36" s="30"/>
      <c r="C36" s="30"/>
      <c r="D36" s="30"/>
      <c r="E36" s="30"/>
      <c r="F36" s="30"/>
      <c r="G36" s="30"/>
      <c r="H36" s="5"/>
    </row>
    <row r="37" spans="1:8" ht="12">
      <c r="A37" s="23" t="s">
        <v>158</v>
      </c>
      <c r="B37" s="33" t="s">
        <v>81</v>
      </c>
      <c r="C37" s="33" t="s">
        <v>80</v>
      </c>
      <c r="D37" s="33" t="s">
        <v>82</v>
      </c>
      <c r="E37" s="33" t="s">
        <v>32</v>
      </c>
      <c r="F37" s="33" t="s">
        <v>149</v>
      </c>
      <c r="G37" s="33" t="s">
        <v>83</v>
      </c>
      <c r="H37" s="24" t="s">
        <v>16</v>
      </c>
    </row>
    <row r="38" spans="1:8" ht="12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2">
      <c r="A40" s="36" t="s">
        <v>69</v>
      </c>
      <c r="B40" s="35">
        <v>746.975186713344</v>
      </c>
      <c r="C40" s="35">
        <v>2143.84309767405</v>
      </c>
      <c r="D40" s="35">
        <v>579.781848584452</v>
      </c>
      <c r="E40" s="35">
        <v>2228.62618713947</v>
      </c>
      <c r="F40" s="35">
        <v>33.9395225912029</v>
      </c>
      <c r="G40" s="18">
        <v>960</v>
      </c>
      <c r="H40" s="12">
        <f>SUM(B40:G40)</f>
        <v>6693.1658427025195</v>
      </c>
    </row>
    <row r="41" spans="1:8" ht="12">
      <c r="A41" s="36" t="s">
        <v>70</v>
      </c>
      <c r="B41" s="35">
        <v>345.182002470409</v>
      </c>
      <c r="C41" s="35">
        <v>8.16942408597494</v>
      </c>
      <c r="D41" s="35">
        <v>42.191016990889</v>
      </c>
      <c r="E41" s="35">
        <v>100.146949644612</v>
      </c>
      <c r="F41" s="35">
        <v>2.00256526837206</v>
      </c>
      <c r="G41" s="18">
        <v>170</v>
      </c>
      <c r="H41" s="12">
        <f>SUM(B41:G41)</f>
        <v>667.691958460257</v>
      </c>
    </row>
    <row r="42" spans="1:8" ht="12">
      <c r="A42" s="36" t="s">
        <v>60</v>
      </c>
      <c r="B42" s="35">
        <v>3493.90429496902</v>
      </c>
      <c r="C42" s="35">
        <v>44.6149362723922</v>
      </c>
      <c r="D42" s="35">
        <v>127.340064492785</v>
      </c>
      <c r="E42" s="35">
        <v>449.672710173769</v>
      </c>
      <c r="F42" s="35">
        <v>23.1068055067767</v>
      </c>
      <c r="G42" s="18">
        <v>1629</v>
      </c>
      <c r="H42" s="12">
        <f>SUM(B42:G42)</f>
        <v>5767.638811414743</v>
      </c>
    </row>
    <row r="43" spans="1:8" ht="12">
      <c r="A43" s="36" t="s">
        <v>30</v>
      </c>
      <c r="B43" s="35">
        <v>199.799527211178</v>
      </c>
      <c r="C43" s="35">
        <v>78.7006673429105</v>
      </c>
      <c r="D43" s="35">
        <v>35.3885589370485</v>
      </c>
      <c r="E43" s="35">
        <v>65.4580768660511</v>
      </c>
      <c r="F43" s="35">
        <v>2.94094568497394</v>
      </c>
      <c r="G43" s="18">
        <v>280</v>
      </c>
      <c r="H43" s="12">
        <f>SUM(B43:G43)</f>
        <v>662.287776042162</v>
      </c>
    </row>
    <row r="44" spans="1:8" ht="3.75" customHeight="1">
      <c r="A44" s="7"/>
      <c r="B44" s="18"/>
      <c r="C44" s="18"/>
      <c r="D44" s="18"/>
      <c r="E44" s="18"/>
      <c r="F44" s="18"/>
      <c r="G44" s="18"/>
      <c r="H44" s="28"/>
    </row>
    <row r="45" spans="1:8" ht="13.5" thickBot="1">
      <c r="A45" s="32" t="s">
        <v>41</v>
      </c>
      <c r="B45" s="34">
        <f aca="true" t="shared" si="3" ref="B45:H45">SUM(B40:B43)</f>
        <v>4785.861011363952</v>
      </c>
      <c r="C45" s="34">
        <f t="shared" si="3"/>
        <v>2275.328125375328</v>
      </c>
      <c r="D45" s="34">
        <f t="shared" si="3"/>
        <v>784.7014890051745</v>
      </c>
      <c r="E45" s="34">
        <f t="shared" si="3"/>
        <v>2843.9039238239025</v>
      </c>
      <c r="F45" s="34">
        <f t="shared" si="3"/>
        <v>61.9898390513256</v>
      </c>
      <c r="G45" s="20">
        <f t="shared" si="3"/>
        <v>3039</v>
      </c>
      <c r="H45" s="13">
        <f t="shared" si="3"/>
        <v>13790.78438861968</v>
      </c>
    </row>
    <row r="46" spans="2:8" ht="12">
      <c r="B46" s="3"/>
      <c r="C46" s="3"/>
      <c r="D46" s="3"/>
      <c r="E46" s="3"/>
      <c r="F46" s="3"/>
      <c r="G46" s="3"/>
      <c r="H46" s="3"/>
    </row>
    <row r="47" spans="1:8" ht="12">
      <c r="A47" s="2" t="s">
        <v>154</v>
      </c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1:6" ht="12.75">
      <c r="A50" s="37">
        <f>Sommaire!A58</f>
        <v>0</v>
      </c>
      <c r="B50" s="51" t="s">
        <v>148</v>
      </c>
      <c r="C50" s="51"/>
      <c r="D50" s="51"/>
      <c r="E50" s="51"/>
      <c r="F50" s="51"/>
    </row>
    <row r="51" ht="12.75" thickBot="1"/>
    <row r="52" spans="1:8" ht="12">
      <c r="A52" s="6"/>
      <c r="B52" s="30"/>
      <c r="C52" s="30"/>
      <c r="D52" s="30"/>
      <c r="E52" s="30"/>
      <c r="F52" s="30"/>
      <c r="G52" s="30"/>
      <c r="H52" s="5"/>
    </row>
    <row r="53" spans="1:8" ht="12">
      <c r="A53" s="23" t="s">
        <v>61</v>
      </c>
      <c r="B53" s="33" t="s">
        <v>81</v>
      </c>
      <c r="C53" s="33" t="s">
        <v>80</v>
      </c>
      <c r="D53" s="33" t="s">
        <v>82</v>
      </c>
      <c r="E53" s="33" t="s">
        <v>32</v>
      </c>
      <c r="F53" s="33" t="s">
        <v>149</v>
      </c>
      <c r="G53" s="33" t="s">
        <v>83</v>
      </c>
      <c r="H53" s="24" t="s">
        <v>16</v>
      </c>
    </row>
    <row r="54" spans="1:8" ht="12">
      <c r="A54" s="9"/>
      <c r="B54" s="16"/>
      <c r="C54" s="16"/>
      <c r="D54" s="16"/>
      <c r="E54" s="16"/>
      <c r="F54" s="16"/>
      <c r="G54" s="16"/>
      <c r="H54" s="10"/>
    </row>
    <row r="55" spans="1:8" ht="3.75" customHeight="1">
      <c r="A55" s="7"/>
      <c r="B55" s="33"/>
      <c r="C55" s="33"/>
      <c r="D55" s="33"/>
      <c r="E55" s="33"/>
      <c r="F55" s="33"/>
      <c r="G55" s="17"/>
      <c r="H55" s="11"/>
    </row>
    <row r="56" spans="1:8" ht="12">
      <c r="A56" s="36" t="s">
        <v>38</v>
      </c>
      <c r="B56" s="35">
        <v>2739.66030687486</v>
      </c>
      <c r="C56" s="35">
        <v>2175.29422290088</v>
      </c>
      <c r="D56" s="35">
        <v>657.543670184361</v>
      </c>
      <c r="E56" s="35">
        <v>2449.5438031881</v>
      </c>
      <c r="F56" s="35">
        <v>34.8815782320949</v>
      </c>
      <c r="G56" s="18">
        <v>1867</v>
      </c>
      <c r="H56" s="12">
        <f>SUM(B56:G56)</f>
        <v>9923.923581380295</v>
      </c>
    </row>
    <row r="57" spans="1:8" ht="12">
      <c r="A57" s="36" t="s">
        <v>39</v>
      </c>
      <c r="B57" s="35">
        <v>284.117830094723</v>
      </c>
      <c r="C57" s="35">
        <v>19.2595831986716</v>
      </c>
      <c r="D57" s="35">
        <v>52.4081576728452</v>
      </c>
      <c r="E57" s="35">
        <v>134.609121965081</v>
      </c>
      <c r="F57" s="35">
        <v>6.00973137314176</v>
      </c>
      <c r="G57" s="18">
        <v>195</v>
      </c>
      <c r="H57" s="12">
        <f>SUM(B57:G57)</f>
        <v>691.4044243044625</v>
      </c>
    </row>
    <row r="58" spans="1:8" ht="12">
      <c r="A58" s="36" t="s">
        <v>60</v>
      </c>
      <c r="B58" s="35">
        <v>2908.43656785574</v>
      </c>
      <c r="C58" s="35">
        <v>57.9385766274603</v>
      </c>
      <c r="D58" s="35">
        <v>86.2600738708374</v>
      </c>
      <c r="E58" s="35">
        <v>319.252165534637</v>
      </c>
      <c r="F58" s="35">
        <v>22.1829194161847</v>
      </c>
      <c r="G58" s="18">
        <v>1045</v>
      </c>
      <c r="H58" s="12">
        <f>SUM(B58:G58)</f>
        <v>4439.070303304859</v>
      </c>
    </row>
    <row r="59" spans="1:8" ht="12">
      <c r="A59" s="36" t="s">
        <v>40</v>
      </c>
      <c r="B59" s="35">
        <v>205.156199538752</v>
      </c>
      <c r="C59" s="35">
        <v>76.6365028725045</v>
      </c>
      <c r="D59" s="35">
        <v>29.1142652455085</v>
      </c>
      <c r="E59" s="35">
        <v>74.8557224363381</v>
      </c>
      <c r="F59" s="35">
        <v>5.99238165097401</v>
      </c>
      <c r="G59" s="18">
        <v>403</v>
      </c>
      <c r="H59" s="12">
        <f>SUM(B59:G59)</f>
        <v>794.755071744077</v>
      </c>
    </row>
    <row r="60" spans="1:8" ht="12">
      <c r="A60" s="36" t="s">
        <v>30</v>
      </c>
      <c r="B60" s="35"/>
      <c r="C60" s="35"/>
      <c r="D60" s="35"/>
      <c r="E60" s="35"/>
      <c r="F60" s="35"/>
      <c r="G60" s="18">
        <v>0</v>
      </c>
      <c r="H60" s="12">
        <f>SUM(B60:G60)</f>
        <v>0</v>
      </c>
    </row>
    <row r="61" spans="1:8" ht="3.75" customHeight="1">
      <c r="A61" s="7"/>
      <c r="B61" s="18"/>
      <c r="C61" s="18"/>
      <c r="D61" s="18"/>
      <c r="E61" s="18"/>
      <c r="F61" s="18"/>
      <c r="G61" s="18"/>
      <c r="H61" s="28"/>
    </row>
    <row r="62" spans="1:8" ht="13.5" thickBot="1">
      <c r="A62" s="32" t="s">
        <v>41</v>
      </c>
      <c r="B62" s="34">
        <f aca="true" t="shared" si="4" ref="B62:H62">SUM(B56:B60)</f>
        <v>6137.370904364075</v>
      </c>
      <c r="C62" s="34">
        <f t="shared" si="4"/>
        <v>2329.1288855995163</v>
      </c>
      <c r="D62" s="34">
        <f t="shared" si="4"/>
        <v>825.3261669735521</v>
      </c>
      <c r="E62" s="34">
        <f>SUM(E56:E60)</f>
        <v>2978.2608131241564</v>
      </c>
      <c r="F62" s="34">
        <f>SUM(F56:F60)</f>
        <v>69.06661067239537</v>
      </c>
      <c r="G62" s="20">
        <f t="shared" si="4"/>
        <v>3510</v>
      </c>
      <c r="H62" s="13">
        <f t="shared" si="4"/>
        <v>15849.153380733695</v>
      </c>
    </row>
    <row r="63" spans="2:8" ht="12">
      <c r="B63" s="3"/>
      <c r="C63" s="3"/>
      <c r="D63" s="3"/>
      <c r="E63" s="3"/>
      <c r="F63" s="3"/>
      <c r="G63" s="3"/>
      <c r="H63" s="3"/>
    </row>
    <row r="64" spans="1:8" ht="12">
      <c r="A64" s="2" t="s">
        <v>152</v>
      </c>
      <c r="H6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  <rowBreaks count="1" manualBreakCount="1">
    <brk id="4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.75">
      <c r="A1" s="125" t="str">
        <f>Sommaire!A1</f>
        <v>DÉCEMBRE 2018</v>
      </c>
      <c r="E1" s="22"/>
    </row>
    <row r="2" spans="1:5" ht="15.75">
      <c r="A2" s="51" t="s">
        <v>67</v>
      </c>
      <c r="B2" s="51"/>
      <c r="C2" s="51"/>
      <c r="D2" s="51"/>
      <c r="E2" s="22"/>
    </row>
    <row r="3" ht="12.75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63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64</v>
      </c>
      <c r="C8" s="50" t="s">
        <v>65</v>
      </c>
      <c r="D8" s="50" t="s">
        <v>30</v>
      </c>
      <c r="E8" s="45" t="s">
        <v>66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2132.45690118681</v>
      </c>
      <c r="C11" s="58">
        <v>2452.79324468118</v>
      </c>
      <c r="D11" s="58">
        <v>200.610865495966</v>
      </c>
      <c r="E11" s="77">
        <f aca="true" t="shared" si="0" ref="E11:E16">SUM(B11:D11)</f>
        <v>4785.861011363956</v>
      </c>
      <c r="F11" s="124" t="s">
        <v>157</v>
      </c>
    </row>
    <row r="12" spans="1:6" ht="12">
      <c r="A12" s="7" t="s">
        <v>95</v>
      </c>
      <c r="B12" s="18">
        <v>93.5566735871079</v>
      </c>
      <c r="C12" s="58">
        <v>44.1439194632147</v>
      </c>
      <c r="D12" s="58">
        <v>2.03812549642574</v>
      </c>
      <c r="E12" s="77">
        <f t="shared" si="0"/>
        <v>139.73871854674834</v>
      </c>
      <c r="F12" s="124" t="s">
        <v>157</v>
      </c>
    </row>
    <row r="13" spans="1:6" ht="12">
      <c r="A13" s="7" t="s">
        <v>96</v>
      </c>
      <c r="B13" s="18">
        <v>63.3686724303011</v>
      </c>
      <c r="C13" s="58">
        <v>18.0025322670071</v>
      </c>
      <c r="D13" s="58">
        <v>7.11754002919282</v>
      </c>
      <c r="E13" s="77">
        <f t="shared" si="0"/>
        <v>88.48874472650103</v>
      </c>
      <c r="F13" s="124" t="s">
        <v>157</v>
      </c>
    </row>
    <row r="14" spans="1:6" ht="12">
      <c r="A14" s="7" t="s">
        <v>94</v>
      </c>
      <c r="B14" s="18">
        <v>72.4897459210064</v>
      </c>
      <c r="C14" s="58">
        <v>25.2339086288334</v>
      </c>
      <c r="D14" s="58">
        <v>4.02820725604548</v>
      </c>
      <c r="E14" s="77">
        <f t="shared" si="0"/>
        <v>101.75186180588528</v>
      </c>
      <c r="F14" s="124" t="s">
        <v>157</v>
      </c>
    </row>
    <row r="15" spans="1:6" ht="12">
      <c r="A15" s="7" t="s">
        <v>97</v>
      </c>
      <c r="B15" s="18">
        <v>53.0767527748999</v>
      </c>
      <c r="C15" s="58">
        <v>27.2208074033368</v>
      </c>
      <c r="D15" s="58">
        <v>1.01906274821287</v>
      </c>
      <c r="E15" s="77">
        <f t="shared" si="0"/>
        <v>81.31662292644957</v>
      </c>
      <c r="F15" s="124" t="s">
        <v>157</v>
      </c>
    </row>
    <row r="16" spans="1:6" ht="12">
      <c r="A16" s="7" t="s">
        <v>2</v>
      </c>
      <c r="B16" s="18">
        <v>169.233197547938</v>
      </c>
      <c r="C16" s="58">
        <v>86.0132500717904</v>
      </c>
      <c r="D16" s="58">
        <v>16.202394954033</v>
      </c>
      <c r="E16" s="77">
        <f t="shared" si="0"/>
        <v>271.4488425737614</v>
      </c>
      <c r="F16" s="124" t="s">
        <v>157</v>
      </c>
    </row>
    <row r="17" spans="1:6" ht="12">
      <c r="A17" s="14" t="s">
        <v>3</v>
      </c>
      <c r="B17" s="19">
        <f>SUM(B11:B16)</f>
        <v>2584.181943448063</v>
      </c>
      <c r="C17" s="59">
        <f>SUM(C11:C16)</f>
        <v>2653.407662515363</v>
      </c>
      <c r="D17" s="59">
        <f>SUM(D11:D16)</f>
        <v>231.0161959798759</v>
      </c>
      <c r="E17" s="47">
        <f>SUM(E11:E16)</f>
        <v>5468.605801943303</v>
      </c>
      <c r="F17" s="124" t="s">
        <v>157</v>
      </c>
    </row>
    <row r="18" spans="1:6" ht="6" customHeight="1">
      <c r="A18" s="7"/>
      <c r="B18" s="18"/>
      <c r="C18" s="58"/>
      <c r="D18" s="58"/>
      <c r="E18" s="46"/>
      <c r="F18" s="124" t="s">
        <v>157</v>
      </c>
    </row>
    <row r="19" spans="1:6" ht="12">
      <c r="A19" s="7" t="s">
        <v>4</v>
      </c>
      <c r="B19" s="18">
        <v>1882.95011509793</v>
      </c>
      <c r="C19" s="58">
        <v>291.199064255356</v>
      </c>
      <c r="D19" s="58">
        <v>101.17894602205</v>
      </c>
      <c r="E19" s="77">
        <f>SUM(B19:D19)</f>
        <v>2275.3281253753357</v>
      </c>
      <c r="F19" s="124" t="s">
        <v>157</v>
      </c>
    </row>
    <row r="20" spans="1:6" ht="12">
      <c r="A20" s="7" t="s">
        <v>133</v>
      </c>
      <c r="B20" s="18">
        <v>39.2028248212648</v>
      </c>
      <c r="C20" s="58">
        <v>13.0932327317186</v>
      </c>
      <c r="D20" s="58">
        <v>0.998540944738282</v>
      </c>
      <c r="E20" s="77">
        <f>SUM(B20:D20)</f>
        <v>53.29459849772168</v>
      </c>
      <c r="F20" s="124" t="s">
        <v>157</v>
      </c>
    </row>
    <row r="21" spans="1:6" ht="12">
      <c r="A21" s="7" t="s">
        <v>98</v>
      </c>
      <c r="B21" s="18">
        <v>34.054291942029</v>
      </c>
      <c r="C21" s="58">
        <v>6.97298098956941</v>
      </c>
      <c r="D21" s="58">
        <v>0</v>
      </c>
      <c r="E21" s="77">
        <f>SUM(B21:D21)</f>
        <v>41.02727293159841</v>
      </c>
      <c r="F21" s="124" t="s">
        <v>157</v>
      </c>
    </row>
    <row r="22" spans="1:6" ht="12">
      <c r="A22" s="7" t="s">
        <v>99</v>
      </c>
      <c r="B22" s="18">
        <v>29.2966379480671</v>
      </c>
      <c r="C22" s="58">
        <v>11.0786123099402</v>
      </c>
      <c r="D22" s="58">
        <v>0.998540944738282</v>
      </c>
      <c r="E22" s="77">
        <f>SUM(B22:D22)</f>
        <v>41.37379120274558</v>
      </c>
      <c r="F22" s="124" t="s">
        <v>157</v>
      </c>
    </row>
    <row r="23" spans="1:6" ht="12">
      <c r="A23" s="7" t="s">
        <v>5</v>
      </c>
      <c r="B23" s="18">
        <v>131.219311842149</v>
      </c>
      <c r="C23" s="58">
        <v>54.0818251761838</v>
      </c>
      <c r="D23" s="58">
        <v>10.1459841719769</v>
      </c>
      <c r="E23" s="77">
        <f>SUM(B23:D23)</f>
        <v>195.4471211903097</v>
      </c>
      <c r="F23" s="124" t="s">
        <v>157</v>
      </c>
    </row>
    <row r="24" spans="1:6" ht="12">
      <c r="A24" s="14" t="s">
        <v>6</v>
      </c>
      <c r="B24" s="19">
        <f>SUM(B19:B23)</f>
        <v>2116.72318165144</v>
      </c>
      <c r="C24" s="59">
        <f>SUM(C19:C23)</f>
        <v>376.42571546276804</v>
      </c>
      <c r="D24" s="59">
        <f>SUM(D19:D23)</f>
        <v>113.32201208350347</v>
      </c>
      <c r="E24" s="47">
        <f>SUM(E19:E23)</f>
        <v>2606.470909197711</v>
      </c>
      <c r="F24" s="124" t="s">
        <v>157</v>
      </c>
    </row>
    <row r="25" spans="1:6" ht="6" customHeight="1">
      <c r="A25" s="7"/>
      <c r="B25" s="18"/>
      <c r="C25" s="58"/>
      <c r="D25" s="58"/>
      <c r="E25" s="46"/>
      <c r="F25" s="124" t="s">
        <v>157</v>
      </c>
    </row>
    <row r="26" spans="1:6" ht="12" customHeight="1">
      <c r="A26" s="7" t="s">
        <v>100</v>
      </c>
      <c r="B26" s="18">
        <v>90.9755593660679</v>
      </c>
      <c r="C26" s="58">
        <v>66.0773873001571</v>
      </c>
      <c r="D26" s="58">
        <v>3.99416377895313</v>
      </c>
      <c r="E26" s="77">
        <f>SUM(B26:D26)</f>
        <v>161.04711044517813</v>
      </c>
      <c r="F26" s="124" t="s">
        <v>157</v>
      </c>
    </row>
    <row r="27" spans="1:6" ht="12" customHeight="1">
      <c r="A27" s="7" t="s">
        <v>101</v>
      </c>
      <c r="B27" s="18">
        <v>10.0054888445163</v>
      </c>
      <c r="C27" s="58">
        <v>19.0057154921495</v>
      </c>
      <c r="D27" s="58">
        <v>7.07559000694235</v>
      </c>
      <c r="E27" s="77">
        <f>SUM(B27:D27)</f>
        <v>36.08679434360815</v>
      </c>
      <c r="F27" s="124" t="s">
        <v>157</v>
      </c>
    </row>
    <row r="28" spans="1:6" ht="12">
      <c r="A28" s="14" t="s">
        <v>7</v>
      </c>
      <c r="B28" s="19">
        <f>SUM(B26:B27)</f>
        <v>100.98104821058419</v>
      </c>
      <c r="C28" s="59">
        <f>SUM(C26:C27)</f>
        <v>85.08310279230659</v>
      </c>
      <c r="D28" s="59">
        <f>SUM(D26:D27)</f>
        <v>11.069753785895479</v>
      </c>
      <c r="E28" s="47">
        <f>SUM(E26:E27)</f>
        <v>197.13390478878628</v>
      </c>
      <c r="F28" s="124" t="s">
        <v>157</v>
      </c>
    </row>
    <row r="29" spans="1:6" ht="6" customHeight="1">
      <c r="A29" s="7"/>
      <c r="B29" s="18"/>
      <c r="C29" s="58"/>
      <c r="D29" s="58"/>
      <c r="E29" s="46"/>
      <c r="F29" s="124" t="s">
        <v>157</v>
      </c>
    </row>
    <row r="30" spans="1:6" ht="12">
      <c r="A30" s="7" t="s">
        <v>8</v>
      </c>
      <c r="B30" s="18">
        <v>41.8776368728928</v>
      </c>
      <c r="C30" s="58">
        <v>18.1096369100606</v>
      </c>
      <c r="D30" s="58">
        <v>2.00256526837206</v>
      </c>
      <c r="E30" s="77">
        <f>SUM(B30:D30)</f>
        <v>61.98983905132546</v>
      </c>
      <c r="F30" s="124" t="s">
        <v>157</v>
      </c>
    </row>
    <row r="31" spans="1:6" ht="12">
      <c r="A31" s="7" t="s">
        <v>102</v>
      </c>
      <c r="B31" s="18">
        <v>4.05815911842502</v>
      </c>
      <c r="C31" s="58">
        <v>22.3916592508033</v>
      </c>
      <c r="D31" s="58">
        <v>0</v>
      </c>
      <c r="E31" s="77">
        <f>SUM(B31:D31)</f>
        <v>26.44981836922832</v>
      </c>
      <c r="F31" s="124" t="s">
        <v>157</v>
      </c>
    </row>
    <row r="32" spans="1:6" ht="12">
      <c r="A32" s="7" t="s">
        <v>103</v>
      </c>
      <c r="B32" s="18">
        <v>34.7245216889601</v>
      </c>
      <c r="C32" s="58">
        <v>59.2080548738372</v>
      </c>
      <c r="D32" s="58">
        <v>0.998540944738282</v>
      </c>
      <c r="E32" s="77">
        <f>SUM(B32:D32)</f>
        <v>94.93111750753557</v>
      </c>
      <c r="F32" s="124" t="s">
        <v>157</v>
      </c>
    </row>
    <row r="33" spans="1:6" ht="12">
      <c r="A33" s="7" t="s">
        <v>104</v>
      </c>
      <c r="B33" s="18">
        <v>3.98981638260194</v>
      </c>
      <c r="C33" s="58">
        <v>3.01410853892691</v>
      </c>
      <c r="D33" s="58">
        <v>0</v>
      </c>
      <c r="E33" s="77">
        <f>SUM(B33:D33)</f>
        <v>7.00392492152885</v>
      </c>
      <c r="F33" s="124" t="s">
        <v>157</v>
      </c>
    </row>
    <row r="34" spans="1:6" ht="12">
      <c r="A34" s="7" t="s">
        <v>18</v>
      </c>
      <c r="B34" s="18">
        <v>32.964930446295</v>
      </c>
      <c r="C34" s="58">
        <v>13.0064745740437</v>
      </c>
      <c r="D34" s="58">
        <v>2.01325629659997</v>
      </c>
      <c r="E34" s="77">
        <f>SUM(B34:D34)</f>
        <v>47.98466131693867</v>
      </c>
      <c r="F34" s="124" t="s">
        <v>157</v>
      </c>
    </row>
    <row r="35" spans="1:6" ht="12">
      <c r="A35" s="14" t="s">
        <v>9</v>
      </c>
      <c r="B35" s="19">
        <f>SUM(B30:B34)</f>
        <v>117.61506450917487</v>
      </c>
      <c r="C35" s="59">
        <f>SUM(C30:C34)</f>
        <v>115.72993414767171</v>
      </c>
      <c r="D35" s="59">
        <f>SUM(D30:D34)</f>
        <v>5.0143625097103115</v>
      </c>
      <c r="E35" s="47">
        <f>SUM(E30:E34)</f>
        <v>238.35936116655688</v>
      </c>
      <c r="F35" s="124" t="s">
        <v>157</v>
      </c>
    </row>
    <row r="36" spans="1:6" ht="6" customHeight="1">
      <c r="A36" s="7"/>
      <c r="B36" s="18"/>
      <c r="C36" s="58"/>
      <c r="D36" s="58"/>
      <c r="E36" s="46"/>
      <c r="F36" s="124" t="s">
        <v>157</v>
      </c>
    </row>
    <row r="37" spans="1:6" ht="12">
      <c r="A37" s="7" t="s">
        <v>10</v>
      </c>
      <c r="B37" s="18">
        <v>70.4300475966978</v>
      </c>
      <c r="C37" s="58">
        <v>583.648635438789</v>
      </c>
      <c r="D37" s="58">
        <v>142.666321281797</v>
      </c>
      <c r="E37" s="77">
        <f>SUM(B37:D37)</f>
        <v>796.7450043172838</v>
      </c>
      <c r="F37" s="124" t="s">
        <v>157</v>
      </c>
    </row>
    <row r="38" spans="1:6" ht="12">
      <c r="A38" s="7" t="s">
        <v>12</v>
      </c>
      <c r="B38" s="18">
        <v>149.259190072677</v>
      </c>
      <c r="C38" s="58">
        <v>265.254936427696</v>
      </c>
      <c r="D38" s="58">
        <v>31.5857203289851</v>
      </c>
      <c r="E38" s="77">
        <f>SUM(B38:D38)</f>
        <v>446.09984682935806</v>
      </c>
      <c r="F38" s="124" t="s">
        <v>157</v>
      </c>
    </row>
    <row r="39" spans="1:6" ht="12">
      <c r="A39" s="68" t="s">
        <v>105</v>
      </c>
      <c r="B39" s="21">
        <f>SUM(B37:B38)</f>
        <v>219.6892376693748</v>
      </c>
      <c r="C39" s="78">
        <f>SUM(C37:C38)</f>
        <v>848.903571866485</v>
      </c>
      <c r="D39" s="78">
        <f>SUM(D37:D38)</f>
        <v>174.2520416107821</v>
      </c>
      <c r="E39" s="79">
        <f>SUM(E37:E38)</f>
        <v>1242.8448511466418</v>
      </c>
      <c r="F39" s="124" t="s">
        <v>157</v>
      </c>
    </row>
    <row r="40" spans="1:6" ht="6" customHeight="1">
      <c r="A40" s="7"/>
      <c r="B40" s="18"/>
      <c r="C40" s="58"/>
      <c r="D40" s="58"/>
      <c r="E40" s="46"/>
      <c r="F40" s="124" t="s">
        <v>157</v>
      </c>
    </row>
    <row r="41" spans="1:6" ht="12">
      <c r="A41" s="68" t="s">
        <v>106</v>
      </c>
      <c r="B41" s="21">
        <v>515.828110167852</v>
      </c>
      <c r="C41" s="78">
        <v>237.484899689208</v>
      </c>
      <c r="D41" s="78">
        <v>31.3884791481144</v>
      </c>
      <c r="E41" s="79">
        <f>SUM(B41:D41)</f>
        <v>784.7014890051743</v>
      </c>
      <c r="F41" s="124" t="s">
        <v>157</v>
      </c>
    </row>
    <row r="42" spans="1:6" ht="6" customHeight="1">
      <c r="A42" s="68"/>
      <c r="B42" s="18"/>
      <c r="C42" s="58"/>
      <c r="D42" s="58"/>
      <c r="E42" s="46"/>
      <c r="F42" s="124" t="s">
        <v>157</v>
      </c>
    </row>
    <row r="43" spans="1:6" ht="12">
      <c r="A43" s="68" t="s">
        <v>107</v>
      </c>
      <c r="B43" s="21">
        <v>98.6216793266185</v>
      </c>
      <c r="C43" s="78">
        <v>215.322236879499</v>
      </c>
      <c r="D43" s="78">
        <v>42.4234300438293</v>
      </c>
      <c r="E43" s="79">
        <f>SUM(B43:D43)</f>
        <v>356.36734624994676</v>
      </c>
      <c r="F43" s="124" t="s">
        <v>157</v>
      </c>
    </row>
    <row r="44" spans="1:6" ht="6" customHeight="1">
      <c r="A44" s="68"/>
      <c r="B44" s="18"/>
      <c r="C44" s="58"/>
      <c r="D44" s="58"/>
      <c r="E44" s="46"/>
      <c r="F44" s="124" t="s">
        <v>157</v>
      </c>
    </row>
    <row r="45" spans="1:6" ht="12">
      <c r="A45" s="68" t="s">
        <v>108</v>
      </c>
      <c r="B45" s="21">
        <v>1899.360012684</v>
      </c>
      <c r="C45" s="78">
        <v>851.340667323295</v>
      </c>
      <c r="D45" s="78">
        <v>93.2032438166045</v>
      </c>
      <c r="E45" s="79">
        <v>2843.9039238238993</v>
      </c>
      <c r="F45" s="124" t="s">
        <v>157</v>
      </c>
    </row>
    <row r="46" spans="1:6" ht="6" customHeight="1">
      <c r="A46" s="68"/>
      <c r="B46" s="18"/>
      <c r="C46" s="58"/>
      <c r="D46" s="58"/>
      <c r="E46" s="46"/>
      <c r="F46" s="124" t="s">
        <v>157</v>
      </c>
    </row>
    <row r="47" spans="1:6" ht="12">
      <c r="A47" s="68" t="s">
        <v>109</v>
      </c>
      <c r="B47" s="21">
        <v>14.19037341601</v>
      </c>
      <c r="C47" s="78">
        <v>34.5413904144084</v>
      </c>
      <c r="D47" s="78">
        <v>4.09200331896898</v>
      </c>
      <c r="E47" s="79">
        <f>SUM(B47:D47)</f>
        <v>52.82376714938738</v>
      </c>
      <c r="F47" s="124" t="s">
        <v>157</v>
      </c>
    </row>
    <row r="48" spans="1:6" ht="12">
      <c r="A48" s="14" t="s">
        <v>11</v>
      </c>
      <c r="B48" s="19">
        <f>B39+B41+B43+B45+B47</f>
        <v>2747.689413263855</v>
      </c>
      <c r="C48" s="59">
        <f>C39+C41+C43+C45+C47</f>
        <v>2187.5927661728956</v>
      </c>
      <c r="D48" s="59">
        <f>D39+D41+D43+D45+D47</f>
        <v>345.3591979382993</v>
      </c>
      <c r="E48" s="47">
        <f>E39+E41+E43+E45+E47</f>
        <v>5280.641377375049</v>
      </c>
      <c r="F48" s="124" t="s">
        <v>157</v>
      </c>
    </row>
    <row r="49" spans="1:6" ht="6" customHeight="1">
      <c r="A49" s="7"/>
      <c r="B49" s="18"/>
      <c r="C49" s="58"/>
      <c r="D49" s="58"/>
      <c r="E49" s="46"/>
      <c r="F49" s="124" t="s">
        <v>157</v>
      </c>
    </row>
    <row r="50" spans="1:6" ht="12">
      <c r="A50" s="14" t="s">
        <v>14</v>
      </c>
      <c r="B50" s="19">
        <v>0</v>
      </c>
      <c r="C50" s="59"/>
      <c r="D50" s="59"/>
      <c r="E50" s="47">
        <f>SUM(B50:D50)</f>
        <v>0</v>
      </c>
      <c r="F50" s="124" t="s">
        <v>157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68</v>
      </c>
      <c r="B52" s="20">
        <f>B17+B24+B28+B35+B48+B50</f>
        <v>7667.190651083118</v>
      </c>
      <c r="C52" s="60">
        <f>C17+C24+C28+C35+C48+C50</f>
        <v>5418.239181091005</v>
      </c>
      <c r="D52" s="60">
        <f>D17+D24+D28+D35+D48+D50</f>
        <v>705.7815222972845</v>
      </c>
      <c r="E52" s="48">
        <f>E17+E24+E28+E35+E48+E50</f>
        <v>13791.211354471405</v>
      </c>
      <c r="F52" s="124"/>
    </row>
    <row r="53" spans="2:5" ht="12">
      <c r="B53" s="3"/>
      <c r="C53" s="3"/>
      <c r="D53" s="3"/>
      <c r="E53" s="3"/>
    </row>
    <row r="54" ht="12">
      <c r="A54" s="2" t="s">
        <v>151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SheetLayoutView="91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.75">
      <c r="A1" s="125" t="str">
        <f>Sommaire!A1</f>
        <v>DÉCEMBRE 2018</v>
      </c>
      <c r="G1" s="22"/>
    </row>
    <row r="2" spans="1:7" ht="15.75">
      <c r="A2" s="51" t="s">
        <v>75</v>
      </c>
      <c r="B2" s="51"/>
      <c r="C2" s="51"/>
      <c r="D2" s="51"/>
      <c r="E2" s="51"/>
      <c r="F2" s="51"/>
      <c r="G2" s="22"/>
    </row>
    <row r="3" ht="12.75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76</v>
      </c>
      <c r="D5" s="62" t="s">
        <v>77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72</v>
      </c>
      <c r="C8" s="50" t="s">
        <v>73</v>
      </c>
      <c r="D8" s="50" t="s">
        <v>74</v>
      </c>
      <c r="E8" s="50" t="s">
        <v>118</v>
      </c>
      <c r="F8" s="50" t="s">
        <v>30</v>
      </c>
      <c r="G8" s="45" t="s">
        <v>66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1306.04973645626</v>
      </c>
      <c r="C11" s="58">
        <v>1488.76895037002</v>
      </c>
      <c r="D11" s="58">
        <v>1603.55954056412</v>
      </c>
      <c r="E11" s="58">
        <v>242.295698127306</v>
      </c>
      <c r="F11" s="58">
        <v>145.187085846241</v>
      </c>
      <c r="G11" s="77">
        <f aca="true" t="shared" si="0" ref="G11:G16">SUM(B11:F11)</f>
        <v>4785.861011363947</v>
      </c>
      <c r="H11" s="124" t="s">
        <v>157</v>
      </c>
    </row>
    <row r="12" spans="1:8" ht="12">
      <c r="A12" s="7" t="s">
        <v>95</v>
      </c>
      <c r="B12" s="18">
        <v>28.9409262376381</v>
      </c>
      <c r="C12" s="58">
        <v>47.3712468886703</v>
      </c>
      <c r="D12" s="58">
        <v>47.4188511779998</v>
      </c>
      <c r="E12" s="58">
        <v>15.0135006940529</v>
      </c>
      <c r="F12" s="58">
        <v>0.994193548387097</v>
      </c>
      <c r="G12" s="77">
        <f t="shared" si="0"/>
        <v>139.7387185467482</v>
      </c>
      <c r="H12" s="124" t="s">
        <v>157</v>
      </c>
    </row>
    <row r="13" spans="1:8" ht="12">
      <c r="A13" s="7" t="s">
        <v>96</v>
      </c>
      <c r="B13" s="18">
        <v>9.04110324554435</v>
      </c>
      <c r="C13" s="58">
        <v>15.0464997798756</v>
      </c>
      <c r="D13" s="58">
        <v>46.1982175774386</v>
      </c>
      <c r="E13" s="58">
        <v>11.1481248199178</v>
      </c>
      <c r="F13" s="58">
        <v>7.05479930372471</v>
      </c>
      <c r="G13" s="77">
        <f t="shared" si="0"/>
        <v>88.48874472650105</v>
      </c>
      <c r="H13" s="124" t="s">
        <v>157</v>
      </c>
    </row>
    <row r="14" spans="1:8" ht="12">
      <c r="A14" s="7" t="s">
        <v>94</v>
      </c>
      <c r="B14" s="18">
        <v>37.197693779342</v>
      </c>
      <c r="C14" s="58">
        <v>12.2082311750799</v>
      </c>
      <c r="D14" s="58">
        <v>38.183309662333</v>
      </c>
      <c r="E14" s="58">
        <v>13.1435644409174</v>
      </c>
      <c r="F14" s="58">
        <v>1.01906274821287</v>
      </c>
      <c r="G14" s="77">
        <f t="shared" si="0"/>
        <v>101.75186180588518</v>
      </c>
      <c r="H14" s="124" t="s">
        <v>157</v>
      </c>
    </row>
    <row r="15" spans="1:8" ht="12">
      <c r="A15" s="7" t="s">
        <v>97</v>
      </c>
      <c r="B15" s="18">
        <v>30.2284080483076</v>
      </c>
      <c r="C15" s="58">
        <v>16.9828714506047</v>
      </c>
      <c r="D15" s="58">
        <v>32.1082615380607</v>
      </c>
      <c r="E15" s="58">
        <v>1.99708188947656</v>
      </c>
      <c r="F15" s="58">
        <v>0</v>
      </c>
      <c r="G15" s="77">
        <f t="shared" si="0"/>
        <v>81.31662292644957</v>
      </c>
      <c r="H15" s="124" t="s">
        <v>157</v>
      </c>
    </row>
    <row r="16" spans="1:8" ht="12">
      <c r="A16" s="7" t="s">
        <v>2</v>
      </c>
      <c r="B16" s="18">
        <v>80.933218972278</v>
      </c>
      <c r="C16" s="58">
        <v>71.3208212006083</v>
      </c>
      <c r="D16" s="58">
        <v>76.6796390812501</v>
      </c>
      <c r="E16" s="58">
        <v>26.350639891234</v>
      </c>
      <c r="F16" s="58">
        <v>16.1645234283906</v>
      </c>
      <c r="G16" s="77">
        <f t="shared" si="0"/>
        <v>271.448842573761</v>
      </c>
      <c r="H16" s="124" t="s">
        <v>157</v>
      </c>
    </row>
    <row r="17" spans="1:8" ht="12">
      <c r="A17" s="14" t="s">
        <v>3</v>
      </c>
      <c r="B17" s="19">
        <f aca="true" t="shared" si="1" ref="B17:G17">SUM(B11:B16)</f>
        <v>1492.3910867393697</v>
      </c>
      <c r="C17" s="59">
        <f t="shared" si="1"/>
        <v>1651.698620864859</v>
      </c>
      <c r="D17" s="59">
        <f t="shared" si="1"/>
        <v>1844.1478196012022</v>
      </c>
      <c r="E17" s="59">
        <f t="shared" si="1"/>
        <v>309.9486098629046</v>
      </c>
      <c r="F17" s="59">
        <f t="shared" si="1"/>
        <v>170.41966487495625</v>
      </c>
      <c r="G17" s="47">
        <f t="shared" si="1"/>
        <v>5468.605801943291</v>
      </c>
      <c r="H17" s="124" t="s">
        <v>157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157</v>
      </c>
    </row>
    <row r="19" spans="1:8" ht="12">
      <c r="A19" s="7" t="s">
        <v>4</v>
      </c>
      <c r="B19" s="18">
        <v>103.818707144099</v>
      </c>
      <c r="C19" s="58">
        <v>1003.17108330231</v>
      </c>
      <c r="D19" s="58">
        <v>801.630956680164</v>
      </c>
      <c r="E19" s="58">
        <v>282.864121671358</v>
      </c>
      <c r="F19" s="58">
        <v>83.8432565773974</v>
      </c>
      <c r="G19" s="77">
        <f>SUM(B19:F19)</f>
        <v>2275.3281253753285</v>
      </c>
      <c r="H19" s="124" t="s">
        <v>157</v>
      </c>
    </row>
    <row r="20" spans="1:8" ht="12">
      <c r="A20" s="7" t="s">
        <v>133</v>
      </c>
      <c r="B20" s="18">
        <v>8.07925851140406</v>
      </c>
      <c r="C20" s="58">
        <v>25.0141586581543</v>
      </c>
      <c r="D20" s="58">
        <v>15.1674329975228</v>
      </c>
      <c r="E20" s="58">
        <v>5.03374833064059</v>
      </c>
      <c r="F20" s="58">
        <v>0</v>
      </c>
      <c r="G20" s="77">
        <f>SUM(B20:F20)</f>
        <v>53.29459849772176</v>
      </c>
      <c r="H20" s="124" t="s">
        <v>157</v>
      </c>
    </row>
    <row r="21" spans="1:8" ht="12">
      <c r="A21" s="7" t="s">
        <v>98</v>
      </c>
      <c r="B21" s="18">
        <v>5.98689827207851</v>
      </c>
      <c r="C21" s="58">
        <v>20.1078175011451</v>
      </c>
      <c r="D21" s="58">
        <v>9.89394896963795</v>
      </c>
      <c r="E21" s="58">
        <v>5.03860818873684</v>
      </c>
      <c r="F21" s="58">
        <v>0</v>
      </c>
      <c r="G21" s="77">
        <f>SUM(B21:F21)</f>
        <v>41.0272729315984</v>
      </c>
      <c r="H21" s="124" t="s">
        <v>157</v>
      </c>
    </row>
    <row r="22" spans="1:8" ht="12">
      <c r="A22" s="7" t="s">
        <v>99</v>
      </c>
      <c r="B22" s="18">
        <v>6.06483244064962</v>
      </c>
      <c r="C22" s="58">
        <v>25.2663313006406</v>
      </c>
      <c r="D22" s="58">
        <v>2.99562283421485</v>
      </c>
      <c r="E22" s="58">
        <v>6.05281107885346</v>
      </c>
      <c r="F22" s="58">
        <v>0.994193548387097</v>
      </c>
      <c r="G22" s="77">
        <f>SUM(B22:F22)</f>
        <v>41.37379120274563</v>
      </c>
      <c r="H22" s="124" t="s">
        <v>157</v>
      </c>
    </row>
    <row r="23" spans="1:8" ht="12">
      <c r="A23" s="7" t="s">
        <v>5</v>
      </c>
      <c r="B23" s="18">
        <v>50.0560454916871</v>
      </c>
      <c r="C23" s="58">
        <v>78.9790159747934</v>
      </c>
      <c r="D23" s="58">
        <v>31.1272824897368</v>
      </c>
      <c r="E23" s="58">
        <v>26.1965881196889</v>
      </c>
      <c r="F23" s="58">
        <v>9.08818911440353</v>
      </c>
      <c r="G23" s="77">
        <f>SUM(B23:F23)</f>
        <v>195.4471211903097</v>
      </c>
      <c r="H23" s="124" t="s">
        <v>157</v>
      </c>
    </row>
    <row r="24" spans="1:8" ht="12">
      <c r="A24" s="14" t="s">
        <v>6</v>
      </c>
      <c r="B24" s="19">
        <f aca="true" t="shared" si="2" ref="B24:G24">SUM(B19:B23)</f>
        <v>174.0057418599183</v>
      </c>
      <c r="C24" s="59">
        <f t="shared" si="2"/>
        <v>1152.5384067370433</v>
      </c>
      <c r="D24" s="59">
        <f t="shared" si="2"/>
        <v>860.8152439712763</v>
      </c>
      <c r="E24" s="59">
        <f t="shared" si="2"/>
        <v>325.1858773892778</v>
      </c>
      <c r="F24" s="59">
        <f t="shared" si="2"/>
        <v>93.92563924018803</v>
      </c>
      <c r="G24" s="47">
        <f t="shared" si="2"/>
        <v>2606.470909197704</v>
      </c>
      <c r="H24" s="124" t="s">
        <v>157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157</v>
      </c>
    </row>
    <row r="26" spans="1:8" ht="12" customHeight="1">
      <c r="A26" s="7" t="s">
        <v>100</v>
      </c>
      <c r="B26" s="18">
        <v>38.9118592549126</v>
      </c>
      <c r="C26" s="58">
        <v>71.2581582868938</v>
      </c>
      <c r="D26" s="58">
        <v>43.9061480125649</v>
      </c>
      <c r="E26" s="58">
        <v>3.97966945294322</v>
      </c>
      <c r="F26" s="58">
        <v>2.99127543786366</v>
      </c>
      <c r="G26" s="77">
        <f>SUM(B26:F26)</f>
        <v>161.0471104451782</v>
      </c>
      <c r="H26" s="124" t="s">
        <v>157</v>
      </c>
    </row>
    <row r="27" spans="1:8" ht="12" customHeight="1">
      <c r="A27" s="7" t="s">
        <v>101</v>
      </c>
      <c r="B27" s="18">
        <v>10.0083442406742</v>
      </c>
      <c r="C27" s="58">
        <v>16.0856082957991</v>
      </c>
      <c r="D27" s="58">
        <v>5.95763442123256</v>
      </c>
      <c r="E27" s="58">
        <v>0.998540944738282</v>
      </c>
      <c r="F27" s="58">
        <v>3.03666644116402</v>
      </c>
      <c r="G27" s="77">
        <f>SUM(B27:F27)</f>
        <v>36.08679434360817</v>
      </c>
      <c r="H27" s="124" t="s">
        <v>157</v>
      </c>
    </row>
    <row r="28" spans="1:8" ht="12">
      <c r="A28" s="14" t="s">
        <v>7</v>
      </c>
      <c r="B28" s="19">
        <f aca="true" t="shared" si="3" ref="B28:G28">SUM(B26:B27)</f>
        <v>48.9202034955868</v>
      </c>
      <c r="C28" s="59">
        <f t="shared" si="3"/>
        <v>87.34376658269291</v>
      </c>
      <c r="D28" s="59">
        <f t="shared" si="3"/>
        <v>49.86378243379746</v>
      </c>
      <c r="E28" s="59">
        <f t="shared" si="3"/>
        <v>4.978210397681503</v>
      </c>
      <c r="F28" s="59">
        <f t="shared" si="3"/>
        <v>6.027941879027679</v>
      </c>
      <c r="G28" s="47">
        <f t="shared" si="3"/>
        <v>197.13390478878637</v>
      </c>
      <c r="H28" s="124" t="s">
        <v>157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157</v>
      </c>
    </row>
    <row r="30" spans="1:8" ht="12">
      <c r="A30" s="7" t="s">
        <v>8</v>
      </c>
      <c r="B30" s="18">
        <v>21.0379362868671</v>
      </c>
      <c r="C30" s="58">
        <v>16.9934422242872</v>
      </c>
      <c r="D30" s="58">
        <v>20.9400046048931</v>
      </c>
      <c r="E30" s="58">
        <v>2.01991499053981</v>
      </c>
      <c r="F30" s="58">
        <v>0.998540944738282</v>
      </c>
      <c r="G30" s="77">
        <f>SUM(B30:F30)</f>
        <v>61.9898390513255</v>
      </c>
      <c r="H30" s="124" t="s">
        <v>157</v>
      </c>
    </row>
    <row r="31" spans="1:8" ht="12">
      <c r="A31" s="7" t="s">
        <v>102</v>
      </c>
      <c r="B31" s="18">
        <v>10.1314920007531</v>
      </c>
      <c r="C31" s="58">
        <v>6.11437648927722</v>
      </c>
      <c r="D31" s="58">
        <v>10.2039498791981</v>
      </c>
      <c r="E31" s="58">
        <v>0</v>
      </c>
      <c r="F31" s="58">
        <v>0</v>
      </c>
      <c r="G31" s="77">
        <f>SUM(B31:F31)</f>
        <v>26.449818369228417</v>
      </c>
      <c r="H31" s="124" t="s">
        <v>157</v>
      </c>
    </row>
    <row r="32" spans="1:8" ht="12">
      <c r="A32" s="7" t="s">
        <v>103</v>
      </c>
      <c r="B32" s="18">
        <v>31.0719006966298</v>
      </c>
      <c r="C32" s="58">
        <v>34.1197684993051</v>
      </c>
      <c r="D32" s="58">
        <v>22.805830847867</v>
      </c>
      <c r="E32" s="58">
        <v>6.93361746373373</v>
      </c>
      <c r="F32" s="58">
        <v>0</v>
      </c>
      <c r="G32" s="77">
        <f>SUM(B32:F32)</f>
        <v>94.93111750753563</v>
      </c>
      <c r="H32" s="124" t="s">
        <v>157</v>
      </c>
    </row>
    <row r="33" spans="1:8" ht="12">
      <c r="A33" s="7" t="s">
        <v>104</v>
      </c>
      <c r="B33" s="18">
        <v>2.01556759418863</v>
      </c>
      <c r="C33" s="58">
        <v>1.99273449312538</v>
      </c>
      <c r="D33" s="58">
        <v>0</v>
      </c>
      <c r="E33" s="58">
        <v>2.99562283421485</v>
      </c>
      <c r="F33" s="58">
        <v>0</v>
      </c>
      <c r="G33" s="77">
        <f>SUM(B33:F33)</f>
        <v>7.003924921528861</v>
      </c>
      <c r="H33" s="124" t="s">
        <v>157</v>
      </c>
    </row>
    <row r="34" spans="1:8" ht="12">
      <c r="A34" s="7" t="s">
        <v>18</v>
      </c>
      <c r="B34" s="18">
        <v>19.0611799977177</v>
      </c>
      <c r="C34" s="58">
        <v>9.95497767292452</v>
      </c>
      <c r="D34" s="58">
        <v>13.9931885080098</v>
      </c>
      <c r="E34" s="58">
        <v>2.98692804151248</v>
      </c>
      <c r="F34" s="58">
        <v>1.98838709677419</v>
      </c>
      <c r="G34" s="77">
        <f>SUM(B34:F34)</f>
        <v>47.98466131693869</v>
      </c>
      <c r="H34" s="124" t="s">
        <v>157</v>
      </c>
    </row>
    <row r="35" spans="1:8" ht="12">
      <c r="A35" s="14" t="s">
        <v>9</v>
      </c>
      <c r="B35" s="19">
        <f aca="true" t="shared" si="4" ref="B35:G35">SUM(B30:B34)</f>
        <v>83.31807657615633</v>
      </c>
      <c r="C35" s="59">
        <f t="shared" si="4"/>
        <v>69.17529937891942</v>
      </c>
      <c r="D35" s="59">
        <f t="shared" si="4"/>
        <v>67.942973839968</v>
      </c>
      <c r="E35" s="59">
        <f t="shared" si="4"/>
        <v>14.936083330000868</v>
      </c>
      <c r="F35" s="59">
        <f t="shared" si="4"/>
        <v>2.986928041512472</v>
      </c>
      <c r="G35" s="47">
        <f t="shared" si="4"/>
        <v>238.35936116655708</v>
      </c>
      <c r="H35" s="124" t="s">
        <v>157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157</v>
      </c>
    </row>
    <row r="37" spans="1:8" ht="12">
      <c r="A37" s="7" t="s">
        <v>10</v>
      </c>
      <c r="B37" s="18">
        <v>186.050782073681</v>
      </c>
      <c r="C37" s="58">
        <v>435.027856088123</v>
      </c>
      <c r="D37" s="58">
        <v>54.8697530659505</v>
      </c>
      <c r="E37" s="58">
        <v>14.4619965786901</v>
      </c>
      <c r="F37" s="58">
        <v>106.334616510839</v>
      </c>
      <c r="G37" s="77">
        <f>SUM(B37:F37)</f>
        <v>796.7450043172835</v>
      </c>
      <c r="H37" s="124" t="s">
        <v>157</v>
      </c>
    </row>
    <row r="38" spans="1:8" ht="12">
      <c r="A38" s="7" t="s">
        <v>12</v>
      </c>
      <c r="B38" s="18">
        <v>143.992800953931</v>
      </c>
      <c r="C38" s="58">
        <v>163.270659801184</v>
      </c>
      <c r="D38" s="58">
        <v>78.7673313164311</v>
      </c>
      <c r="E38" s="58">
        <v>30.4717215256008</v>
      </c>
      <c r="F38" s="58">
        <v>29.5973332322109</v>
      </c>
      <c r="G38" s="77">
        <f>SUM(B38:F38)</f>
        <v>446.09984682935783</v>
      </c>
      <c r="H38" s="124" t="s">
        <v>157</v>
      </c>
    </row>
    <row r="39" spans="1:8" ht="12">
      <c r="A39" s="68" t="s">
        <v>105</v>
      </c>
      <c r="B39" s="21">
        <f aca="true" t="shared" si="5" ref="B39:G39">SUM(B37:B38)</f>
        <v>330.04358302761204</v>
      </c>
      <c r="C39" s="78">
        <f t="shared" si="5"/>
        <v>598.2985158893069</v>
      </c>
      <c r="D39" s="78">
        <f t="shared" si="5"/>
        <v>133.6370843823816</v>
      </c>
      <c r="E39" s="78">
        <f t="shared" si="5"/>
        <v>44.9337181042909</v>
      </c>
      <c r="F39" s="78">
        <f t="shared" si="5"/>
        <v>135.9319497430499</v>
      </c>
      <c r="G39" s="79">
        <f t="shared" si="5"/>
        <v>1242.8448511466413</v>
      </c>
      <c r="H39" s="124" t="s">
        <v>157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157</v>
      </c>
    </row>
    <row r="41" spans="1:8" ht="12">
      <c r="A41" s="68" t="s">
        <v>106</v>
      </c>
      <c r="B41" s="21">
        <v>120.873539076553</v>
      </c>
      <c r="C41" s="78">
        <v>272.75260212499</v>
      </c>
      <c r="D41" s="78">
        <v>304.259307874983</v>
      </c>
      <c r="E41" s="78">
        <v>63.5898583542435</v>
      </c>
      <c r="F41" s="78">
        <v>23.2261815744046</v>
      </c>
      <c r="G41" s="79">
        <f>SUM(B41:F41)</f>
        <v>784.701489005174</v>
      </c>
      <c r="H41" s="124" t="s">
        <v>157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157</v>
      </c>
    </row>
    <row r="43" spans="1:8" ht="12">
      <c r="A43" s="68" t="s">
        <v>107</v>
      </c>
      <c r="B43" s="21">
        <v>107.978783078727</v>
      </c>
      <c r="C43" s="78">
        <v>149.72502390409</v>
      </c>
      <c r="D43" s="78">
        <v>32.5345211827009</v>
      </c>
      <c r="E43" s="78">
        <v>32.7143259046779</v>
      </c>
      <c r="F43" s="78">
        <v>33.4146921797516</v>
      </c>
      <c r="G43" s="79">
        <f>SUM(B43:F43)</f>
        <v>356.36734624994745</v>
      </c>
      <c r="H43" s="124" t="s">
        <v>157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157</v>
      </c>
    </row>
    <row r="45" spans="1:8" ht="12">
      <c r="A45" s="68" t="s">
        <v>108</v>
      </c>
      <c r="B45" s="21">
        <v>338.075771593445</v>
      </c>
      <c r="C45" s="78">
        <v>1307.0482073554</v>
      </c>
      <c r="D45" s="78">
        <v>938.276984704283</v>
      </c>
      <c r="E45" s="78">
        <v>208.10941418006</v>
      </c>
      <c r="F45" s="78">
        <v>52.3935459907077</v>
      </c>
      <c r="G45" s="79">
        <v>2843.9039238238956</v>
      </c>
      <c r="H45" s="124" t="s">
        <v>157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157</v>
      </c>
    </row>
    <row r="47" spans="1:8" ht="12">
      <c r="A47" s="68" t="s">
        <v>109</v>
      </c>
      <c r="B47" s="21">
        <v>35.4030697292121</v>
      </c>
      <c r="C47" s="78">
        <v>5.17992424242425</v>
      </c>
      <c r="D47" s="78">
        <v>4.07391144454252</v>
      </c>
      <c r="E47" s="78">
        <v>3.03887356575464</v>
      </c>
      <c r="F47" s="78">
        <v>5.12798816745383</v>
      </c>
      <c r="G47" s="79">
        <f>SUM(B47:F47)</f>
        <v>52.823767149387336</v>
      </c>
      <c r="H47" s="124" t="s">
        <v>157</v>
      </c>
    </row>
    <row r="48" spans="1:8" ht="12">
      <c r="A48" s="14" t="s">
        <v>11</v>
      </c>
      <c r="B48" s="19">
        <f aca="true" t="shared" si="6" ref="B48:G48">B39+B41+B43+B45+B47</f>
        <v>932.3747465055492</v>
      </c>
      <c r="C48" s="59">
        <f t="shared" si="6"/>
        <v>2333.0042735162115</v>
      </c>
      <c r="D48" s="59">
        <f t="shared" si="6"/>
        <v>1412.781809588891</v>
      </c>
      <c r="E48" s="59">
        <f t="shared" si="6"/>
        <v>352.3861901090269</v>
      </c>
      <c r="F48" s="59">
        <f t="shared" si="6"/>
        <v>250.09435765536762</v>
      </c>
      <c r="G48" s="47">
        <f t="shared" si="6"/>
        <v>5280.6413773750455</v>
      </c>
      <c r="H48" s="124" t="s">
        <v>157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157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f>SUM(B50:F50)</f>
        <v>0</v>
      </c>
      <c r="H50" s="124" t="s">
        <v>157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68</v>
      </c>
      <c r="B52" s="20">
        <f aca="true" t="shared" si="7" ref="B52:G52">B17+B24+B28+B35+B48+B50</f>
        <v>2731.0098551765805</v>
      </c>
      <c r="C52" s="60">
        <f t="shared" si="7"/>
        <v>5293.760367079726</v>
      </c>
      <c r="D52" s="60">
        <f t="shared" si="7"/>
        <v>4235.551629435135</v>
      </c>
      <c r="E52" s="60">
        <f t="shared" si="7"/>
        <v>1007.4349710888919</v>
      </c>
      <c r="F52" s="60">
        <f t="shared" si="7"/>
        <v>523.4545316910521</v>
      </c>
      <c r="G52" s="48">
        <f t="shared" si="7"/>
        <v>13791.211354471383</v>
      </c>
      <c r="H52" s="124"/>
    </row>
    <row r="53" spans="2:7" ht="12">
      <c r="B53" s="3"/>
      <c r="C53" s="3"/>
      <c r="D53" s="3"/>
      <c r="E53" s="3"/>
      <c r="F53" s="3"/>
      <c r="G53" s="3"/>
    </row>
    <row r="54" ht="12">
      <c r="A54" s="2" t="s">
        <v>151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DÉCEMBRE 2018</v>
      </c>
      <c r="C1" s="22"/>
    </row>
    <row r="2" spans="1:3" ht="15.75">
      <c r="A2" s="51" t="s">
        <v>88</v>
      </c>
      <c r="B2" s="51"/>
      <c r="C2" s="22"/>
    </row>
    <row r="3" spans="1:3" ht="15.75">
      <c r="A3" s="51" t="s">
        <v>89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130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51</v>
      </c>
      <c r="C9" s="45" t="s">
        <v>52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2">
      <c r="A12" s="7" t="s">
        <v>1</v>
      </c>
      <c r="B12" s="18">
        <v>4578.1312211335</v>
      </c>
      <c r="C12" s="66">
        <v>29.4</v>
      </c>
      <c r="D12" s="124"/>
    </row>
    <row r="13" spans="1:4" ht="12">
      <c r="A13" s="7" t="s">
        <v>95</v>
      </c>
      <c r="B13" s="18">
        <v>138.719655798535</v>
      </c>
      <c r="C13" s="66">
        <v>18.9</v>
      </c>
      <c r="D13" s="124"/>
    </row>
    <row r="14" spans="1:4" ht="12">
      <c r="A14" s="7" t="s">
        <v>96</v>
      </c>
      <c r="B14" s="18">
        <v>82.390267445521</v>
      </c>
      <c r="C14" s="66">
        <v>16.8</v>
      </c>
      <c r="D14" s="124"/>
    </row>
    <row r="15" spans="1:4" ht="12">
      <c r="A15" s="7" t="s">
        <v>94</v>
      </c>
      <c r="B15" s="18">
        <v>99.7386055092852</v>
      </c>
      <c r="C15" s="66">
        <v>18.3</v>
      </c>
      <c r="D15" s="124"/>
    </row>
    <row r="16" spans="1:4" ht="12">
      <c r="A16" s="7" t="s">
        <v>97</v>
      </c>
      <c r="B16" s="18">
        <v>79.3063499010223</v>
      </c>
      <c r="C16" s="66">
        <v>13.9</v>
      </c>
      <c r="D16" s="124"/>
    </row>
    <row r="17" spans="1:4" ht="12">
      <c r="A17" s="7" t="s">
        <v>2</v>
      </c>
      <c r="B17" s="18">
        <v>260.39961059134</v>
      </c>
      <c r="C17" s="66">
        <v>17.7</v>
      </c>
      <c r="D17" s="124"/>
    </row>
    <row r="18" spans="1:4" ht="12">
      <c r="A18" s="14" t="s">
        <v>3</v>
      </c>
      <c r="B18" s="19">
        <v>5238.68571037921</v>
      </c>
      <c r="C18" s="67">
        <v>27.9</v>
      </c>
      <c r="D18" s="124"/>
    </row>
    <row r="19" spans="1:4" ht="6" customHeight="1">
      <c r="A19" s="7"/>
      <c r="B19" s="18"/>
      <c r="C19" s="46"/>
      <c r="D19" s="124"/>
    </row>
    <row r="20" spans="1:4" ht="12">
      <c r="A20" s="7" t="s">
        <v>4</v>
      </c>
      <c r="B20" s="18">
        <v>2253.04354630217</v>
      </c>
      <c r="C20" s="66">
        <v>8.2</v>
      </c>
      <c r="D20" s="124"/>
    </row>
    <row r="21" spans="1:4" ht="12">
      <c r="A21" s="7" t="s">
        <v>133</v>
      </c>
      <c r="B21" s="18">
        <v>53.2945984977218</v>
      </c>
      <c r="C21" s="66">
        <v>17.3</v>
      </c>
      <c r="D21" s="124"/>
    </row>
    <row r="22" spans="1:4" ht="12">
      <c r="A22" s="7" t="s">
        <v>98</v>
      </c>
      <c r="B22" s="18">
        <v>40.026302057812</v>
      </c>
      <c r="C22" s="66">
        <v>9.3</v>
      </c>
      <c r="D22" s="124"/>
    </row>
    <row r="23" spans="1:4" ht="12">
      <c r="A23" s="7" t="s">
        <v>99</v>
      </c>
      <c r="B23" s="18">
        <v>40.3378063542607</v>
      </c>
      <c r="C23" s="66">
        <v>10.8</v>
      </c>
      <c r="D23" s="124"/>
    </row>
    <row r="24" spans="1:4" ht="12">
      <c r="A24" s="7" t="s">
        <v>5</v>
      </c>
      <c r="B24" s="18">
        <v>188.354725559769</v>
      </c>
      <c r="C24" s="66">
        <v>14.1</v>
      </c>
      <c r="D24" s="124"/>
    </row>
    <row r="25" spans="1:4" ht="12">
      <c r="A25" s="14" t="s">
        <v>6</v>
      </c>
      <c r="B25" s="19">
        <v>2575.05697877174</v>
      </c>
      <c r="C25" s="67">
        <v>8.8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100</v>
      </c>
      <c r="B27" s="18">
        <v>160.04856950044</v>
      </c>
      <c r="C27" s="66">
        <v>19.3</v>
      </c>
      <c r="D27" s="124"/>
    </row>
    <row r="28" spans="1:4" ht="12" customHeight="1">
      <c r="A28" s="7" t="s">
        <v>101</v>
      </c>
      <c r="B28" s="18">
        <v>32.096245052303</v>
      </c>
      <c r="C28" s="66">
        <v>25.6</v>
      </c>
      <c r="D28" s="124"/>
    </row>
    <row r="29" spans="1:4" ht="12">
      <c r="A29" s="14" t="s">
        <v>7</v>
      </c>
      <c r="B29" s="19">
        <v>192.144814552743</v>
      </c>
      <c r="C29" s="67">
        <v>20.3</v>
      </c>
      <c r="D29" s="124"/>
    </row>
    <row r="30" spans="1:4" ht="6" customHeight="1">
      <c r="A30" s="7"/>
      <c r="B30" s="18"/>
      <c r="C30" s="46"/>
      <c r="D30" s="124"/>
    </row>
    <row r="31" spans="1:4" ht="12">
      <c r="A31" s="7" t="s">
        <v>8</v>
      </c>
      <c r="B31" s="18">
        <v>60.9538542028407</v>
      </c>
      <c r="C31" s="66">
        <v>12.3</v>
      </c>
      <c r="D31" s="124"/>
    </row>
    <row r="32" spans="1:4" ht="12">
      <c r="A32" s="7" t="s">
        <v>102</v>
      </c>
      <c r="B32" s="18">
        <v>26.4498183692284</v>
      </c>
      <c r="C32" s="66">
        <v>35.1</v>
      </c>
      <c r="D32" s="124"/>
    </row>
    <row r="33" spans="1:4" ht="12">
      <c r="A33" s="7" t="s">
        <v>103</v>
      </c>
      <c r="B33" s="18">
        <v>91.9354946733208</v>
      </c>
      <c r="C33" s="66">
        <v>18.1</v>
      </c>
      <c r="D33" s="124"/>
    </row>
    <row r="34" spans="1:4" ht="12">
      <c r="A34" s="7" t="s">
        <v>104</v>
      </c>
      <c r="B34" s="18">
        <v>6.00973137314176</v>
      </c>
      <c r="C34" s="66">
        <v>11</v>
      </c>
      <c r="D34" s="124"/>
    </row>
    <row r="35" spans="1:4" ht="12">
      <c r="A35" s="7" t="s">
        <v>18</v>
      </c>
      <c r="B35" s="18">
        <v>45.9690937227501</v>
      </c>
      <c r="C35" s="66">
        <v>15.6</v>
      </c>
      <c r="D35" s="124"/>
    </row>
    <row r="36" spans="1:4" ht="12">
      <c r="A36" s="14" t="s">
        <v>9</v>
      </c>
      <c r="B36" s="19">
        <v>231.317992341282</v>
      </c>
      <c r="C36" s="67">
        <v>17.8</v>
      </c>
      <c r="D36" s="124"/>
    </row>
    <row r="37" spans="1:4" ht="6" customHeight="1">
      <c r="A37" s="7"/>
      <c r="B37" s="18"/>
      <c r="C37" s="82"/>
      <c r="D37" s="124"/>
    </row>
    <row r="38" spans="1:4" ht="12">
      <c r="A38" s="7" t="s">
        <v>10</v>
      </c>
      <c r="B38" s="18">
        <v>601.209388757758</v>
      </c>
      <c r="C38" s="66">
        <v>25.6</v>
      </c>
      <c r="D38" s="124"/>
    </row>
    <row r="39" spans="1:4" ht="12">
      <c r="A39" s="7" t="s">
        <v>12</v>
      </c>
      <c r="B39" s="18">
        <v>416.612100848976</v>
      </c>
      <c r="C39" s="66">
        <v>22.4</v>
      </c>
      <c r="D39" s="124"/>
    </row>
    <row r="40" spans="1:4" ht="12">
      <c r="A40" s="68" t="s">
        <v>105</v>
      </c>
      <c r="B40" s="21">
        <v>1017.82148960673</v>
      </c>
      <c r="C40" s="83">
        <v>24.3</v>
      </c>
      <c r="D40" s="124"/>
    </row>
    <row r="41" spans="1:4" ht="3.75" customHeight="1">
      <c r="A41" s="7"/>
      <c r="B41" s="18"/>
      <c r="C41" s="66"/>
      <c r="D41" s="124"/>
    </row>
    <row r="42" spans="1:4" ht="12">
      <c r="A42" s="68" t="s">
        <v>106</v>
      </c>
      <c r="B42" s="21">
        <v>771.586709394241</v>
      </c>
      <c r="C42" s="83">
        <v>10.8</v>
      </c>
      <c r="D42" s="124"/>
    </row>
    <row r="43" spans="1:4" ht="3.75" customHeight="1">
      <c r="A43" s="68"/>
      <c r="B43" s="18"/>
      <c r="C43" s="83"/>
      <c r="D43" s="124"/>
    </row>
    <row r="44" spans="1:4" ht="12">
      <c r="A44" s="68" t="s">
        <v>107</v>
      </c>
      <c r="B44" s="21">
        <v>320.919063439898</v>
      </c>
      <c r="C44" s="83">
        <v>20.9</v>
      </c>
      <c r="D44" s="124"/>
    </row>
    <row r="45" spans="1:4" ht="3.75" customHeight="1">
      <c r="A45" s="68"/>
      <c r="B45" s="18"/>
      <c r="C45" s="83"/>
      <c r="D45" s="124"/>
    </row>
    <row r="46" spans="1:4" ht="12">
      <c r="A46" s="68" t="s">
        <v>108</v>
      </c>
      <c r="B46" s="21">
        <v>2810.35601216695</v>
      </c>
      <c r="C46" s="83">
        <v>9.8</v>
      </c>
      <c r="D46" s="124"/>
    </row>
    <row r="47" spans="1:4" ht="3.75" customHeight="1">
      <c r="A47" s="68"/>
      <c r="B47" s="18"/>
      <c r="C47" s="83"/>
      <c r="D47" s="124"/>
    </row>
    <row r="48" spans="1:4" ht="12">
      <c r="A48" s="68" t="s">
        <v>109</v>
      </c>
      <c r="B48" s="21">
        <v>48.7667778051168</v>
      </c>
      <c r="C48" s="83">
        <v>13.7</v>
      </c>
      <c r="D48" s="124"/>
    </row>
    <row r="49" spans="1:4" ht="12">
      <c r="A49" s="14" t="s">
        <v>11</v>
      </c>
      <c r="B49" s="19">
        <v>4969.45005241294</v>
      </c>
      <c r="C49" s="67">
        <v>13.6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35</v>
      </c>
      <c r="B53" s="34">
        <v>13206.6555484579</v>
      </c>
      <c r="C53" s="84">
        <v>18.5</v>
      </c>
      <c r="D53" s="124"/>
    </row>
    <row r="55" ht="12">
      <c r="A55" s="2" t="s">
        <v>151</v>
      </c>
    </row>
    <row r="56" ht="12">
      <c r="A56" s="1" t="s">
        <v>131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DÉCEMBRE 2018</v>
      </c>
    </row>
    <row r="2" spans="1:3" ht="12.75">
      <c r="A2" s="51" t="s">
        <v>140</v>
      </c>
      <c r="B2" s="51"/>
      <c r="C2" s="51"/>
    </row>
    <row r="3" ht="12.75" thickBot="1"/>
    <row r="4" spans="1:3" ht="6" customHeight="1">
      <c r="A4" s="6"/>
      <c r="B4" s="86"/>
      <c r="C4" s="5"/>
    </row>
    <row r="5" spans="1:3" ht="12">
      <c r="A5" s="23" t="s">
        <v>78</v>
      </c>
      <c r="B5" s="112" t="s">
        <v>147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51</v>
      </c>
      <c r="C8" s="11" t="s">
        <v>145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2">
      <c r="A11" s="7" t="s">
        <v>1</v>
      </c>
      <c r="B11" s="75">
        <v>1505.06133540211</v>
      </c>
      <c r="C11" s="120">
        <f aca="true" t="shared" si="0" ref="C11:C17">IF(B$58=0,0,(B11/B$58)*100)</f>
        <v>15.256644692616153</v>
      </c>
      <c r="D11" s="124"/>
    </row>
    <row r="12" spans="1:4" ht="12">
      <c r="A12" s="7" t="s">
        <v>95</v>
      </c>
      <c r="B12" s="75">
        <v>3.05718824463861</v>
      </c>
      <c r="C12" s="120">
        <f t="shared" si="0"/>
        <v>0.03099038803919084</v>
      </c>
      <c r="D12" s="124"/>
    </row>
    <row r="13" spans="1:4" ht="12">
      <c r="A13" s="7" t="s">
        <v>96</v>
      </c>
      <c r="B13" s="75">
        <v>7.07559000694235</v>
      </c>
      <c r="C13" s="120">
        <f t="shared" si="0"/>
        <v>0.07172449400389636</v>
      </c>
      <c r="D13" s="124"/>
    </row>
    <row r="14" spans="1:4" ht="12">
      <c r="A14" s="7" t="s">
        <v>94</v>
      </c>
      <c r="B14" s="75">
        <v>1.01906274821287</v>
      </c>
      <c r="C14" s="120">
        <f t="shared" si="0"/>
        <v>0.010330129346396946</v>
      </c>
      <c r="D14" s="124"/>
    </row>
    <row r="15" spans="1:4" ht="12">
      <c r="A15" s="7" t="s">
        <v>97</v>
      </c>
      <c r="B15" s="75">
        <v>10.1520138042277</v>
      </c>
      <c r="C15" s="120">
        <f t="shared" si="0"/>
        <v>0.10290987076899119</v>
      </c>
      <c r="D15" s="124"/>
    </row>
    <row r="16" spans="1:4" ht="12">
      <c r="A16" s="7" t="s">
        <v>2</v>
      </c>
      <c r="B16" s="75">
        <v>34.5862265928968</v>
      </c>
      <c r="C16" s="120">
        <f t="shared" si="0"/>
        <v>0.3505968547422422</v>
      </c>
      <c r="D16" s="124"/>
    </row>
    <row r="17" spans="1:4" ht="12">
      <c r="A17" s="14" t="s">
        <v>3</v>
      </c>
      <c r="B17" s="118">
        <f>SUM(B11:B16)</f>
        <v>1560.9514167990283</v>
      </c>
      <c r="C17" s="121">
        <f t="shared" si="0"/>
        <v>15.82319642951687</v>
      </c>
      <c r="D17" s="124"/>
    </row>
    <row r="18" spans="1:4" ht="6" customHeight="1">
      <c r="A18" s="7"/>
      <c r="B18" s="75"/>
      <c r="C18" s="28"/>
      <c r="D18" s="124"/>
    </row>
    <row r="19" spans="1:4" ht="12">
      <c r="A19" s="7" t="s">
        <v>133</v>
      </c>
      <c r="B19" s="75">
        <v>12.9642266579991</v>
      </c>
      <c r="C19" s="120">
        <f aca="true" t="shared" si="1" ref="C19:C28">IF(B$58=0,0,(B19/B$58)*100)</f>
        <v>0.1314169696498055</v>
      </c>
      <c r="D19" s="124"/>
    </row>
    <row r="20" spans="1:4" ht="12">
      <c r="A20" s="7" t="s">
        <v>98</v>
      </c>
      <c r="B20" s="75">
        <v>24.9836030155906</v>
      </c>
      <c r="C20" s="120">
        <f t="shared" si="1"/>
        <v>0.2532560935454517</v>
      </c>
      <c r="D20" s="124"/>
    </row>
    <row r="21" spans="1:4" ht="12">
      <c r="A21" s="7" t="s">
        <v>134</v>
      </c>
      <c r="B21" s="75">
        <v>10.9635302808746</v>
      </c>
      <c r="C21" s="120">
        <f t="shared" si="1"/>
        <v>0.11113612590901685</v>
      </c>
      <c r="D21" s="124"/>
    </row>
    <row r="22" spans="1:4" ht="12">
      <c r="A22" s="7" t="s">
        <v>135</v>
      </c>
      <c r="B22" s="75">
        <v>67.6443521107874</v>
      </c>
      <c r="C22" s="120">
        <f t="shared" si="1"/>
        <v>0.6857035134324108</v>
      </c>
      <c r="D22" s="124"/>
    </row>
    <row r="23" spans="1:4" ht="12">
      <c r="A23" s="7" t="s">
        <v>4</v>
      </c>
      <c r="B23" s="75">
        <v>133.588754778935</v>
      </c>
      <c r="C23" s="120">
        <f t="shared" si="1"/>
        <v>1.3541748224146042</v>
      </c>
      <c r="D23" s="124"/>
    </row>
    <row r="24" spans="1:4" ht="12">
      <c r="A24" s="7" t="s">
        <v>136</v>
      </c>
      <c r="B24" s="75">
        <v>14.9986359745488</v>
      </c>
      <c r="C24" s="120">
        <f t="shared" si="1"/>
        <v>0.1520395578273526</v>
      </c>
      <c r="D24" s="124"/>
    </row>
    <row r="25" spans="1:4" ht="12">
      <c r="A25" s="7" t="s">
        <v>137</v>
      </c>
      <c r="B25" s="75">
        <v>122.759413830647</v>
      </c>
      <c r="C25" s="120">
        <f t="shared" si="1"/>
        <v>1.2443989593205684</v>
      </c>
      <c r="D25" s="124"/>
    </row>
    <row r="26" spans="1:4" ht="12">
      <c r="A26" s="7" t="s">
        <v>138</v>
      </c>
      <c r="B26" s="75">
        <v>36.2538308635997</v>
      </c>
      <c r="C26" s="120">
        <f t="shared" si="1"/>
        <v>0.36750117966744933</v>
      </c>
      <c r="D26" s="124"/>
    </row>
    <row r="27" spans="1:4" ht="12">
      <c r="A27" s="7" t="s">
        <v>5</v>
      </c>
      <c r="B27" s="75">
        <v>75.2146522658147</v>
      </c>
      <c r="C27" s="120">
        <f t="shared" si="1"/>
        <v>0.7624428309372692</v>
      </c>
      <c r="D27" s="124"/>
    </row>
    <row r="28" spans="1:4" ht="12">
      <c r="A28" s="14" t="s">
        <v>6</v>
      </c>
      <c r="B28" s="118">
        <f>SUM(B19:B27)</f>
        <v>499.37099977879694</v>
      </c>
      <c r="C28" s="121">
        <f t="shared" si="1"/>
        <v>5.062070052703929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100</v>
      </c>
      <c r="B30" s="75">
        <v>50.717900050825</v>
      </c>
      <c r="C30" s="120">
        <f>IF(B$58=0,0,(B30/B$58)*100)</f>
        <v>0.5141218915336245</v>
      </c>
      <c r="D30" s="124"/>
    </row>
    <row r="31" spans="1:4" ht="12" customHeight="1">
      <c r="A31" s="7" t="s">
        <v>101</v>
      </c>
      <c r="B31" s="75">
        <v>21.2774620904489</v>
      </c>
      <c r="C31" s="120">
        <f>IF(B$58=0,0,(B31/B$58)*100)</f>
        <v>0.2156873420629456</v>
      </c>
      <c r="D31" s="124"/>
    </row>
    <row r="32" spans="1:4" ht="12">
      <c r="A32" s="14" t="s">
        <v>7</v>
      </c>
      <c r="B32" s="118">
        <f>SUM(B30:B31)</f>
        <v>71.9953621412739</v>
      </c>
      <c r="C32" s="121">
        <f>IF(B$58=0,0,(B32/B$58)*100)</f>
        <v>0.7298092335965702</v>
      </c>
      <c r="D32" s="124"/>
    </row>
    <row r="33" spans="1:4" ht="6" customHeight="1">
      <c r="A33" s="7"/>
      <c r="B33" s="75"/>
      <c r="C33" s="28"/>
      <c r="D33" s="124"/>
    </row>
    <row r="34" spans="1:4" ht="12">
      <c r="A34" s="7" t="s">
        <v>8</v>
      </c>
      <c r="B34" s="75">
        <v>41.8405831097022</v>
      </c>
      <c r="C34" s="120">
        <f aca="true" t="shared" si="2" ref="C34:C39">IF(B$58=0,0,(B34/B$58)*100)</f>
        <v>0.42413348560711966</v>
      </c>
      <c r="D34" s="124"/>
    </row>
    <row r="35" spans="1:4" ht="12">
      <c r="A35" s="7" t="s">
        <v>102</v>
      </c>
      <c r="B35" s="75">
        <v>4.07625099285148</v>
      </c>
      <c r="C35" s="120">
        <f t="shared" si="2"/>
        <v>0.041320517385587785</v>
      </c>
      <c r="D35" s="124"/>
    </row>
    <row r="36" spans="1:4" ht="12">
      <c r="A36" s="7" t="s">
        <v>103</v>
      </c>
      <c r="B36" s="75">
        <v>37.2169505950376</v>
      </c>
      <c r="C36" s="120">
        <f t="shared" si="2"/>
        <v>0.37726422067671833</v>
      </c>
      <c r="D36" s="124"/>
    </row>
    <row r="37" spans="1:4" ht="12">
      <c r="A37" s="7" t="s">
        <v>104</v>
      </c>
      <c r="B37" s="75">
        <v>16.0745271550313</v>
      </c>
      <c r="C37" s="120">
        <f t="shared" si="2"/>
        <v>0.16294575087240576</v>
      </c>
      <c r="D37" s="124"/>
    </row>
    <row r="38" spans="1:4" ht="12">
      <c r="A38" s="7" t="s">
        <v>18</v>
      </c>
      <c r="B38" s="75">
        <v>38.0606783083965</v>
      </c>
      <c r="C38" s="120">
        <f t="shared" si="2"/>
        <v>0.38581699765480143</v>
      </c>
      <c r="D38" s="124"/>
    </row>
    <row r="39" spans="1:4" ht="12">
      <c r="A39" s="14" t="s">
        <v>9</v>
      </c>
      <c r="B39" s="118">
        <f>SUM(B34:B38)</f>
        <v>137.26899016101908</v>
      </c>
      <c r="C39" s="121">
        <f t="shared" si="2"/>
        <v>1.3914809721966328</v>
      </c>
      <c r="D39" s="124"/>
    </row>
    <row r="40" spans="1:4" ht="6" customHeight="1">
      <c r="A40" s="7"/>
      <c r="B40" s="75"/>
      <c r="C40" s="28"/>
      <c r="D40" s="124"/>
    </row>
    <row r="41" spans="1:4" ht="12">
      <c r="A41" s="7" t="s">
        <v>10</v>
      </c>
      <c r="B41" s="75">
        <v>493.946453467408</v>
      </c>
      <c r="C41" s="120">
        <f>IF(B$58=0,0,(B41/B$58)*100)</f>
        <v>5.007082010858185</v>
      </c>
      <c r="D41" s="124"/>
    </row>
    <row r="42" spans="1:4" ht="12">
      <c r="A42" s="7" t="s">
        <v>12</v>
      </c>
      <c r="B42" s="75">
        <v>446.121243229508</v>
      </c>
      <c r="C42" s="120">
        <f>IF(B$58=0,0,(B42/B$58)*100)</f>
        <v>4.52228300447459</v>
      </c>
      <c r="D42" s="124"/>
    </row>
    <row r="43" spans="1:4" ht="12">
      <c r="A43" s="68" t="s">
        <v>105</v>
      </c>
      <c r="B43" s="119">
        <f>SUM(B41:B42)</f>
        <v>940.0676966969161</v>
      </c>
      <c r="C43" s="122">
        <f>IF(B$58=0,0,(B43/B$58)*100)</f>
        <v>9.529365015332775</v>
      </c>
      <c r="D43" s="124"/>
    </row>
    <row r="44" spans="1:4" ht="3.75" customHeight="1">
      <c r="A44" s="7"/>
      <c r="B44" s="75"/>
      <c r="C44" s="28"/>
      <c r="D44" s="124"/>
    </row>
    <row r="45" spans="1:4" ht="12">
      <c r="A45" s="68" t="s">
        <v>139</v>
      </c>
      <c r="B45" s="119">
        <v>81.1643853840934</v>
      </c>
      <c r="C45" s="122">
        <f>IF(B$58=0,0,(B45/B$58)*100)</f>
        <v>0.822754634892566</v>
      </c>
      <c r="D45" s="124"/>
    </row>
    <row r="46" spans="1:4" ht="3.75" customHeight="1">
      <c r="A46" s="68"/>
      <c r="B46" s="75"/>
      <c r="C46" s="28"/>
      <c r="D46" s="124"/>
    </row>
    <row r="47" spans="1:4" ht="12">
      <c r="A47" s="68" t="s">
        <v>106</v>
      </c>
      <c r="B47" s="119">
        <v>1322.96946401944</v>
      </c>
      <c r="C47" s="122">
        <f>IF(B$58=0,0,(B47/B$58)*100)</f>
        <v>13.41079899998415</v>
      </c>
      <c r="D47" s="124"/>
    </row>
    <row r="48" spans="1:4" ht="3.75" customHeight="1">
      <c r="A48" s="68"/>
      <c r="B48" s="75"/>
      <c r="C48" s="28"/>
      <c r="D48" s="124"/>
    </row>
    <row r="49" spans="1:4" ht="12">
      <c r="A49" s="68" t="s">
        <v>107</v>
      </c>
      <c r="B49" s="119">
        <v>1202.05941246611</v>
      </c>
      <c r="C49" s="122">
        <f>IF(B$58=0,0,(B49/B$58)*100)</f>
        <v>12.185146826930211</v>
      </c>
      <c r="D49" s="124"/>
    </row>
    <row r="50" spans="1:4" ht="3.75" customHeight="1">
      <c r="A50" s="68"/>
      <c r="B50" s="75"/>
      <c r="C50" s="28"/>
      <c r="D50" s="124"/>
    </row>
    <row r="51" spans="1:4" ht="12">
      <c r="A51" s="68" t="s">
        <v>108</v>
      </c>
      <c r="B51" s="119">
        <v>4037.9172584899</v>
      </c>
      <c r="C51" s="122">
        <f>IF(B$58=0,0,(B51/B$58)*100)</f>
        <v>40.93193244812443</v>
      </c>
      <c r="D51" s="124"/>
    </row>
    <row r="52" spans="1:4" ht="3.75" customHeight="1">
      <c r="A52" s="68"/>
      <c r="B52" s="75"/>
      <c r="C52" s="28"/>
      <c r="D52" s="124"/>
    </row>
    <row r="53" spans="1:4" ht="12">
      <c r="A53" s="68" t="s">
        <v>109</v>
      </c>
      <c r="B53" s="119">
        <v>11.1913378514656</v>
      </c>
      <c r="C53" s="122">
        <f>IF(B$58=0,0,(B53/B$58)*100)</f>
        <v>0.11344538672187693</v>
      </c>
      <c r="D53" s="124"/>
    </row>
    <row r="54" spans="1:4" ht="12">
      <c r="A54" s="14" t="s">
        <v>11</v>
      </c>
      <c r="B54" s="118">
        <f>B43+B45+B47+B49+B51+B53</f>
        <v>7595.369554907926</v>
      </c>
      <c r="C54" s="121">
        <f>IF(B$58=0,0,(B54/B$58)*100)</f>
        <v>76.99344331198601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f>IF(B$58=0,0,(B56/B$58)*100)</f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35</v>
      </c>
      <c r="B58" s="76">
        <f>B17+B28+B32+B39+B54+B56</f>
        <v>9864.956323788043</v>
      </c>
      <c r="C58" s="123">
        <f>IF(B$58=0,0,(B58/B$58)*100)</f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DÉCEMBRE 2018</v>
      </c>
      <c r="C1" s="22"/>
    </row>
    <row r="2" spans="1:3" ht="15.75">
      <c r="A2" s="51" t="s">
        <v>90</v>
      </c>
      <c r="B2" s="51"/>
      <c r="C2" s="22"/>
    </row>
    <row r="3" spans="1:3" ht="15.75">
      <c r="A3" s="51" t="s">
        <v>91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78</v>
      </c>
      <c r="B6" s="127" t="s">
        <v>142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51</v>
      </c>
      <c r="C8" s="45" t="s">
        <v>52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2">
      <c r="A11" s="7" t="s">
        <v>1</v>
      </c>
      <c r="B11" s="18">
        <v>1212.4363704306</v>
      </c>
      <c r="C11" s="66">
        <v>52</v>
      </c>
      <c r="D11" s="124"/>
    </row>
    <row r="12" spans="1:4" ht="12">
      <c r="A12" s="7" t="s">
        <v>95</v>
      </c>
      <c r="B12" s="18">
        <v>2.03812549642574</v>
      </c>
      <c r="C12" s="66">
        <v>18</v>
      </c>
      <c r="D12" s="124"/>
    </row>
    <row r="13" spans="1:4" ht="12">
      <c r="A13" s="7" t="s">
        <v>96</v>
      </c>
      <c r="B13" s="18">
        <v>7.07559000694235</v>
      </c>
      <c r="C13" s="66">
        <v>47</v>
      </c>
      <c r="D13" s="124"/>
    </row>
    <row r="14" spans="1:4" ht="12">
      <c r="A14" s="7" t="s">
        <v>94</v>
      </c>
      <c r="B14" s="18">
        <v>1.01906274821287</v>
      </c>
      <c r="C14" s="66">
        <v>147</v>
      </c>
      <c r="D14" s="124"/>
    </row>
    <row r="15" spans="1:4" ht="12">
      <c r="A15" s="7" t="s">
        <v>97</v>
      </c>
      <c r="B15" s="18">
        <v>10.1520138042277</v>
      </c>
      <c r="C15" s="66">
        <v>18</v>
      </c>
      <c r="D15" s="124"/>
    </row>
    <row r="16" spans="1:4" ht="12">
      <c r="A16" s="7" t="s">
        <v>2</v>
      </c>
      <c r="B16" s="18">
        <v>27.4733091588813</v>
      </c>
      <c r="C16" s="66">
        <v>44</v>
      </c>
      <c r="D16" s="124"/>
    </row>
    <row r="17" spans="1:4" ht="12">
      <c r="A17" s="14" t="s">
        <v>3</v>
      </c>
      <c r="B17" s="19">
        <v>1260.19447164529</v>
      </c>
      <c r="C17" s="67">
        <v>52</v>
      </c>
      <c r="D17" s="124"/>
    </row>
    <row r="18" spans="1:4" ht="6" customHeight="1">
      <c r="A18" s="7"/>
      <c r="B18" s="18"/>
      <c r="C18" s="46"/>
      <c r="D18" s="124"/>
    </row>
    <row r="19" spans="1:4" ht="12">
      <c r="A19" s="7" t="s">
        <v>133</v>
      </c>
      <c r="B19" s="18">
        <v>12.9642266579991</v>
      </c>
      <c r="C19" s="66">
        <v>62</v>
      </c>
      <c r="D19" s="124"/>
    </row>
    <row r="20" spans="1:4" ht="12">
      <c r="A20" s="7" t="s">
        <v>98</v>
      </c>
      <c r="B20" s="18">
        <v>19.9982289594231</v>
      </c>
      <c r="C20" s="66">
        <v>49</v>
      </c>
      <c r="D20" s="124"/>
    </row>
    <row r="21" spans="1:4" ht="12">
      <c r="A21" s="7" t="s">
        <v>134</v>
      </c>
      <c r="B21" s="18">
        <v>9.94446753266174</v>
      </c>
      <c r="C21" s="66">
        <v>118</v>
      </c>
      <c r="D21" s="124"/>
    </row>
    <row r="22" spans="1:4" ht="12">
      <c r="A22" s="7" t="s">
        <v>135</v>
      </c>
      <c r="B22" s="18">
        <v>65.6472702213108</v>
      </c>
      <c r="C22" s="66">
        <v>39</v>
      </c>
      <c r="D22" s="124"/>
    </row>
    <row r="23" spans="1:4" ht="12">
      <c r="A23" s="7" t="s">
        <v>4</v>
      </c>
      <c r="B23" s="18">
        <v>104.222318572948</v>
      </c>
      <c r="C23" s="66">
        <v>47</v>
      </c>
      <c r="D23" s="124"/>
    </row>
    <row r="24" spans="1:4" ht="12">
      <c r="A24" s="7" t="s">
        <v>136</v>
      </c>
      <c r="B24" s="18">
        <v>14.0000950298105</v>
      </c>
      <c r="C24" s="66">
        <v>10</v>
      </c>
      <c r="D24" s="124"/>
    </row>
    <row r="25" spans="1:4" ht="12">
      <c r="A25" s="7" t="s">
        <v>137</v>
      </c>
      <c r="B25" s="18">
        <v>107.775439191146</v>
      </c>
      <c r="C25" s="66">
        <v>35</v>
      </c>
      <c r="D25" s="124"/>
    </row>
    <row r="26" spans="1:4" ht="12">
      <c r="A26" s="7" t="s">
        <v>138</v>
      </c>
      <c r="B26" s="18">
        <v>24.1423482374661</v>
      </c>
      <c r="C26" s="66">
        <v>59</v>
      </c>
      <c r="D26" s="124"/>
    </row>
    <row r="27" spans="1:4" ht="12">
      <c r="A27" s="7" t="s">
        <v>5</v>
      </c>
      <c r="B27" s="18">
        <v>66.1935514759438</v>
      </c>
      <c r="C27" s="66">
        <v>25</v>
      </c>
      <c r="D27" s="124"/>
    </row>
    <row r="28" spans="1:4" ht="12">
      <c r="A28" s="14" t="s">
        <v>6</v>
      </c>
      <c r="B28" s="19">
        <v>424.887945878709</v>
      </c>
      <c r="C28" s="67">
        <v>41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100</v>
      </c>
      <c r="B30" s="18">
        <v>43.7220859601923</v>
      </c>
      <c r="C30" s="66">
        <v>33</v>
      </c>
      <c r="D30" s="124"/>
    </row>
    <row r="31" spans="1:4" ht="12" customHeight="1">
      <c r="A31" s="7" t="s">
        <v>101</v>
      </c>
      <c r="B31" s="18">
        <v>20.2789211457106</v>
      </c>
      <c r="C31" s="66">
        <v>96</v>
      </c>
      <c r="D31" s="124"/>
    </row>
    <row r="32" spans="1:4" ht="12">
      <c r="A32" s="14" t="s">
        <v>7</v>
      </c>
      <c r="B32" s="19">
        <v>64.0010071059029</v>
      </c>
      <c r="C32" s="67">
        <v>53</v>
      </c>
      <c r="D32" s="124"/>
    </row>
    <row r="33" spans="1:4" ht="6" customHeight="1">
      <c r="A33" s="7"/>
      <c r="B33" s="18"/>
      <c r="C33" s="46"/>
      <c r="D33" s="124"/>
    </row>
    <row r="34" spans="1:4" ht="12">
      <c r="A34" s="7" t="s">
        <v>8</v>
      </c>
      <c r="B34" s="18">
        <v>35.8250994579219</v>
      </c>
      <c r="C34" s="66">
        <v>41</v>
      </c>
      <c r="D34" s="124"/>
    </row>
    <row r="35" spans="1:4" ht="12">
      <c r="A35" s="7" t="s">
        <v>102</v>
      </c>
      <c r="B35" s="18">
        <v>4.07625099285148</v>
      </c>
      <c r="C35" s="66">
        <v>41</v>
      </c>
      <c r="D35" s="124"/>
    </row>
    <row r="36" spans="1:4" ht="12">
      <c r="A36" s="7" t="s">
        <v>103</v>
      </c>
      <c r="B36" s="18">
        <v>31.1205094128201</v>
      </c>
      <c r="C36" s="66">
        <v>72</v>
      </c>
      <c r="D36" s="124"/>
    </row>
    <row r="37" spans="1:4" ht="12">
      <c r="A37" s="7" t="s">
        <v>104</v>
      </c>
      <c r="B37" s="18">
        <v>14.0589595608427</v>
      </c>
      <c r="C37" s="66">
        <v>23</v>
      </c>
      <c r="D37" s="124"/>
    </row>
    <row r="38" spans="1:4" ht="12">
      <c r="A38" s="7" t="s">
        <v>18</v>
      </c>
      <c r="B38" s="18">
        <v>32.0119394270681</v>
      </c>
      <c r="C38" s="66">
        <v>35</v>
      </c>
      <c r="D38" s="124"/>
    </row>
    <row r="39" spans="1:4" ht="12">
      <c r="A39" s="14" t="s">
        <v>9</v>
      </c>
      <c r="B39" s="19">
        <v>117.092758851504</v>
      </c>
      <c r="C39" s="67">
        <v>45</v>
      </c>
      <c r="D39" s="124"/>
    </row>
    <row r="40" spans="1:4" ht="6" customHeight="1">
      <c r="A40" s="7"/>
      <c r="B40" s="18"/>
      <c r="C40" s="46"/>
      <c r="D40" s="124"/>
    </row>
    <row r="41" spans="1:4" ht="12">
      <c r="A41" s="7" t="s">
        <v>10</v>
      </c>
      <c r="B41" s="18">
        <v>348.925496779801</v>
      </c>
      <c r="C41" s="66">
        <v>59</v>
      </c>
      <c r="D41" s="124"/>
    </row>
    <row r="42" spans="1:4" ht="12">
      <c r="A42" s="7" t="s">
        <v>12</v>
      </c>
      <c r="B42" s="18">
        <v>350.860548966268</v>
      </c>
      <c r="C42" s="66">
        <v>43</v>
      </c>
      <c r="D42" s="124"/>
    </row>
    <row r="43" spans="1:4" ht="12">
      <c r="A43" s="68" t="s">
        <v>105</v>
      </c>
      <c r="B43" s="21">
        <v>699.786045746069</v>
      </c>
      <c r="C43" s="83">
        <v>51</v>
      </c>
      <c r="D43" s="124"/>
    </row>
    <row r="44" spans="1:4" ht="3.75" customHeight="1">
      <c r="A44" s="7"/>
      <c r="B44" s="18"/>
      <c r="C44" s="66"/>
      <c r="D44" s="124"/>
    </row>
    <row r="45" spans="1:4" ht="12">
      <c r="A45" s="68" t="s">
        <v>139</v>
      </c>
      <c r="B45" s="21">
        <v>78.1158162125927</v>
      </c>
      <c r="C45" s="83">
        <v>20</v>
      </c>
      <c r="D45" s="124"/>
    </row>
    <row r="46" spans="1:4" ht="3.75" customHeight="1">
      <c r="A46" s="68"/>
      <c r="B46" s="18"/>
      <c r="C46" s="83"/>
      <c r="D46" s="124"/>
    </row>
    <row r="47" spans="1:4" ht="12">
      <c r="A47" s="68" t="s">
        <v>106</v>
      </c>
      <c r="B47" s="21">
        <v>1164.45888670604</v>
      </c>
      <c r="C47" s="83">
        <v>36</v>
      </c>
      <c r="D47" s="124"/>
    </row>
    <row r="48" spans="1:4" ht="3.75" customHeight="1">
      <c r="A48" s="68"/>
      <c r="B48" s="18"/>
      <c r="C48" s="83"/>
      <c r="D48" s="124"/>
    </row>
    <row r="49" spans="1:4" ht="12">
      <c r="A49" s="68" t="s">
        <v>107</v>
      </c>
      <c r="B49" s="21">
        <v>1036.69663197577</v>
      </c>
      <c r="C49" s="83">
        <v>36</v>
      </c>
      <c r="D49" s="124"/>
    </row>
    <row r="50" spans="1:4" ht="3.75" customHeight="1">
      <c r="A50" s="68"/>
      <c r="B50" s="18"/>
      <c r="C50" s="83"/>
      <c r="D50" s="124"/>
    </row>
    <row r="51" spans="1:4" ht="12">
      <c r="A51" s="68" t="s">
        <v>108</v>
      </c>
      <c r="B51" s="21">
        <v>3612.19719288456</v>
      </c>
      <c r="C51" s="83">
        <v>30</v>
      </c>
      <c r="D51" s="124"/>
    </row>
    <row r="52" spans="1:4" ht="3.75" customHeight="1">
      <c r="A52" s="68"/>
      <c r="B52" s="18"/>
      <c r="C52" s="83"/>
      <c r="D52" s="124"/>
    </row>
    <row r="53" spans="1:4" ht="12">
      <c r="A53" s="68" t="s">
        <v>109</v>
      </c>
      <c r="B53" s="21">
        <v>10.1553530029807</v>
      </c>
      <c r="C53" s="83">
        <v>61</v>
      </c>
      <c r="D53" s="124"/>
    </row>
    <row r="54" spans="1:4" ht="12">
      <c r="A54" s="14" t="s">
        <v>11</v>
      </c>
      <c r="B54" s="19">
        <v>6601.409926528</v>
      </c>
      <c r="C54" s="67">
        <v>34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35</v>
      </c>
      <c r="B58" s="34">
        <v>8467.58611000941</v>
      </c>
      <c r="C58" s="84">
        <v>37</v>
      </c>
    </row>
    <row r="59" spans="4:7" ht="12.75">
      <c r="D59" s="61"/>
      <c r="E59" s="61"/>
      <c r="F59" s="64"/>
      <c r="G59" s="61"/>
    </row>
    <row r="60" spans="1:7" ht="12.75">
      <c r="A60" s="2" t="s">
        <v>155</v>
      </c>
      <c r="D60" s="61"/>
      <c r="E60" s="61"/>
      <c r="F60" s="64"/>
      <c r="G60" s="61"/>
    </row>
    <row r="61" spans="1:7" ht="12.75">
      <c r="A61" s="1" t="s">
        <v>141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DÉCEMBRE 2018</v>
      </c>
    </row>
    <row r="2" spans="1:3" ht="12.75">
      <c r="A2" s="37"/>
      <c r="C2" s="31" t="s">
        <v>117</v>
      </c>
    </row>
    <row r="3" ht="12.75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110</v>
      </c>
      <c r="B5" s="71" t="s">
        <v>111</v>
      </c>
      <c r="C5" s="33" t="s">
        <v>0</v>
      </c>
      <c r="D5" s="17" t="s">
        <v>112</v>
      </c>
      <c r="E5" s="17" t="s">
        <v>113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114</v>
      </c>
      <c r="B8" s="74">
        <v>457.984548671557</v>
      </c>
      <c r="C8" s="35">
        <v>13791.2113544714</v>
      </c>
      <c r="D8" s="18">
        <f>B8+C8</f>
        <v>14249.195903142956</v>
      </c>
      <c r="E8" s="18">
        <v>247.847773069037</v>
      </c>
      <c r="F8" s="18">
        <v>9864.95632378804</v>
      </c>
      <c r="G8" s="12">
        <f>SUM(D8:F8)</f>
        <v>24362.000000000033</v>
      </c>
      <c r="H8" s="124" t="s">
        <v>157</v>
      </c>
    </row>
    <row r="9" spans="1:8" ht="12">
      <c r="A9" s="36" t="s">
        <v>115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157</v>
      </c>
    </row>
    <row r="10" spans="1:8" ht="12">
      <c r="A10" s="36" t="s">
        <v>116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157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35</v>
      </c>
      <c r="B12" s="76">
        <f aca="true" t="shared" si="0" ref="B12:G12">SUM(B8:B10)</f>
        <v>457.984548671557</v>
      </c>
      <c r="C12" s="34">
        <f t="shared" si="0"/>
        <v>13791.2113544714</v>
      </c>
      <c r="D12" s="20">
        <f t="shared" si="0"/>
        <v>14249.195903142956</v>
      </c>
      <c r="E12" s="20">
        <f t="shared" si="0"/>
        <v>247.847773069037</v>
      </c>
      <c r="F12" s="20">
        <f t="shared" si="0"/>
        <v>9864.95632378804</v>
      </c>
      <c r="G12" s="13">
        <f t="shared" si="0"/>
        <v>24362.000000000033</v>
      </c>
    </row>
    <row r="13" spans="3:7" ht="12">
      <c r="C13" s="3"/>
      <c r="D13" s="3"/>
      <c r="F13" s="3"/>
      <c r="G13" s="3"/>
    </row>
    <row r="14" spans="1:7" ht="12">
      <c r="A14" s="2" t="s">
        <v>152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DÉCEMBRE 2018</v>
      </c>
      <c r="B1" s="51" t="s">
        <v>55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17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4785.86101136395</v>
      </c>
      <c r="C8" s="102">
        <f aca="true" t="shared" si="0" ref="C8:C14">IF(B$50=0,0,(B8/B$50)*100)</f>
        <v>34.70225267639218</v>
      </c>
      <c r="D8" s="91">
        <v>0</v>
      </c>
      <c r="E8" s="99"/>
      <c r="F8" s="12">
        <f aca="true" t="shared" si="1" ref="F8:F13">B8+D8</f>
        <v>4785.86101136395</v>
      </c>
      <c r="G8" s="124" t="s">
        <v>157</v>
      </c>
    </row>
    <row r="9" spans="1:7" ht="12">
      <c r="A9" s="7" t="s">
        <v>95</v>
      </c>
      <c r="B9" s="18">
        <v>139.738718546748</v>
      </c>
      <c r="C9" s="102">
        <f t="shared" si="0"/>
        <v>1.0132447031307505</v>
      </c>
      <c r="D9" s="91">
        <v>0</v>
      </c>
      <c r="E9" s="99"/>
      <c r="F9" s="12">
        <f t="shared" si="1"/>
        <v>139.738718546748</v>
      </c>
      <c r="G9" s="124" t="s">
        <v>157</v>
      </c>
    </row>
    <row r="10" spans="1:7" ht="12">
      <c r="A10" s="7" t="s">
        <v>96</v>
      </c>
      <c r="B10" s="18">
        <v>88.488744726501</v>
      </c>
      <c r="C10" s="102">
        <f t="shared" si="0"/>
        <v>0.6416314162121165</v>
      </c>
      <c r="D10" s="91">
        <v>0</v>
      </c>
      <c r="E10" s="99"/>
      <c r="F10" s="12">
        <f t="shared" si="1"/>
        <v>88.488744726501</v>
      </c>
      <c r="G10" s="124" t="s">
        <v>157</v>
      </c>
    </row>
    <row r="11" spans="1:7" ht="12">
      <c r="A11" s="7" t="s">
        <v>94</v>
      </c>
      <c r="B11" s="18">
        <v>101.751861805885</v>
      </c>
      <c r="C11" s="102">
        <f t="shared" si="0"/>
        <v>0.7378022074391237</v>
      </c>
      <c r="D11" s="91">
        <v>0</v>
      </c>
      <c r="E11" s="99"/>
      <c r="F11" s="12">
        <f t="shared" si="1"/>
        <v>101.751861805885</v>
      </c>
      <c r="G11" s="124" t="s">
        <v>157</v>
      </c>
    </row>
    <row r="12" spans="1:7" ht="12">
      <c r="A12" s="7" t="s">
        <v>97</v>
      </c>
      <c r="B12" s="18">
        <v>81.3166229264495</v>
      </c>
      <c r="C12" s="102">
        <f t="shared" si="0"/>
        <v>0.5896263992798936</v>
      </c>
      <c r="D12" s="91">
        <v>0</v>
      </c>
      <c r="E12" s="99"/>
      <c r="F12" s="12">
        <f t="shared" si="1"/>
        <v>81.3166229264495</v>
      </c>
      <c r="G12" s="124" t="s">
        <v>157</v>
      </c>
    </row>
    <row r="13" spans="1:7" ht="12">
      <c r="A13" s="7" t="s">
        <v>2</v>
      </c>
      <c r="B13" s="18">
        <v>271.448842573761</v>
      </c>
      <c r="C13" s="102">
        <f t="shared" si="0"/>
        <v>1.9682741102053505</v>
      </c>
      <c r="D13" s="91">
        <v>0</v>
      </c>
      <c r="E13" s="99"/>
      <c r="F13" s="12">
        <f t="shared" si="1"/>
        <v>271.448842573761</v>
      </c>
      <c r="G13" s="124" t="s">
        <v>157</v>
      </c>
    </row>
    <row r="14" spans="1:7" ht="12">
      <c r="A14" s="14" t="s">
        <v>3</v>
      </c>
      <c r="B14" s="19">
        <f>SUM(B8:B13)</f>
        <v>5468.605801943294</v>
      </c>
      <c r="C14" s="103">
        <f t="shared" si="0"/>
        <v>39.65283151265941</v>
      </c>
      <c r="D14" s="92">
        <f>SUM(D8:D13)</f>
        <v>0</v>
      </c>
      <c r="E14" s="100"/>
      <c r="F14" s="15">
        <f>SUM(F8:F13)</f>
        <v>5468.605801943294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2275.32812537533</v>
      </c>
      <c r="C16" s="102">
        <f aca="true" t="shared" si="2" ref="C16:C21">IF(B$50=0,0,(B16/B$50)*100)</f>
        <v>16.498392105618933</v>
      </c>
      <c r="D16" s="91">
        <v>0</v>
      </c>
      <c r="E16" s="99"/>
      <c r="F16" s="12">
        <f>B16+D16</f>
        <v>2275.32812537533</v>
      </c>
      <c r="G16" s="124" t="s">
        <v>157</v>
      </c>
    </row>
    <row r="17" spans="1:7" ht="12">
      <c r="A17" s="7" t="s">
        <v>133</v>
      </c>
      <c r="B17" s="18">
        <v>53.2945984977218</v>
      </c>
      <c r="C17" s="102">
        <f t="shared" si="2"/>
        <v>0.38643884955357904</v>
      </c>
      <c r="D17" s="91">
        <v>0</v>
      </c>
      <c r="E17" s="99"/>
      <c r="F17" s="12">
        <f>B17+D17</f>
        <v>53.2945984977218</v>
      </c>
      <c r="G17" s="124" t="s">
        <v>157</v>
      </c>
    </row>
    <row r="18" spans="1:7" ht="12">
      <c r="A18" s="7" t="s">
        <v>98</v>
      </c>
      <c r="B18" s="18">
        <v>41.0272729315984</v>
      </c>
      <c r="C18" s="102">
        <f t="shared" si="2"/>
        <v>0.2974885372799143</v>
      </c>
      <c r="D18" s="91">
        <v>0</v>
      </c>
      <c r="E18" s="99"/>
      <c r="F18" s="12">
        <f>B18+D18</f>
        <v>41.0272729315984</v>
      </c>
      <c r="G18" s="124" t="s">
        <v>157</v>
      </c>
    </row>
    <row r="19" spans="1:7" ht="12">
      <c r="A19" s="7" t="s">
        <v>99</v>
      </c>
      <c r="B19" s="18">
        <v>41.3737912027456</v>
      </c>
      <c r="C19" s="102">
        <f t="shared" si="2"/>
        <v>0.3000011394164544</v>
      </c>
      <c r="D19" s="91">
        <v>0</v>
      </c>
      <c r="E19" s="99"/>
      <c r="F19" s="12">
        <f>B19+D19</f>
        <v>41.3737912027456</v>
      </c>
      <c r="G19" s="124" t="s">
        <v>157</v>
      </c>
    </row>
    <row r="20" spans="1:7" ht="12">
      <c r="A20" s="7" t="s">
        <v>5</v>
      </c>
      <c r="B20" s="18">
        <v>195.44712119031</v>
      </c>
      <c r="C20" s="102">
        <f t="shared" si="2"/>
        <v>1.41718603367602</v>
      </c>
      <c r="D20" s="91">
        <v>0</v>
      </c>
      <c r="E20" s="99"/>
      <c r="F20" s="12">
        <f>B20+D20</f>
        <v>195.44712119031</v>
      </c>
      <c r="G20" s="124" t="s">
        <v>157</v>
      </c>
    </row>
    <row r="21" spans="1:7" ht="12">
      <c r="A21" s="14" t="s">
        <v>6</v>
      </c>
      <c r="B21" s="19">
        <f>SUM(B16:B20)</f>
        <v>2606.4709091977056</v>
      </c>
      <c r="C21" s="103">
        <f t="shared" si="2"/>
        <v>18.8995066655449</v>
      </c>
      <c r="D21" s="92">
        <f>SUM(D16:D20)</f>
        <v>0</v>
      </c>
      <c r="E21" s="100"/>
      <c r="F21" s="15">
        <f>SUM(F16:F20)</f>
        <v>2606.4709091977056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 customHeight="1">
      <c r="A23" s="7" t="s">
        <v>100</v>
      </c>
      <c r="B23" s="18">
        <v>161.047110445178</v>
      </c>
      <c r="C23" s="102">
        <f>IF(B$50=0,0,(B23/B$50)*100)</f>
        <v>1.1677517391752774</v>
      </c>
      <c r="D23" s="91">
        <v>0</v>
      </c>
      <c r="E23" s="99"/>
      <c r="F23" s="12">
        <f>B23+D23</f>
        <v>161.047110445178</v>
      </c>
      <c r="G23" s="124" t="s">
        <v>157</v>
      </c>
    </row>
    <row r="24" spans="1:7" ht="12" customHeight="1">
      <c r="A24" s="7" t="s">
        <v>101</v>
      </c>
      <c r="B24" s="18">
        <v>36.0867943436082</v>
      </c>
      <c r="C24" s="102">
        <f>IF(B$50=0,0,(B24/B$50)*100)</f>
        <v>0.26166515337978724</v>
      </c>
      <c r="D24" s="91">
        <v>0</v>
      </c>
      <c r="E24" s="99"/>
      <c r="F24" s="12">
        <f>B24+D24</f>
        <v>36.0867943436082</v>
      </c>
      <c r="G24" s="124" t="s">
        <v>157</v>
      </c>
    </row>
    <row r="25" spans="1:7" ht="12">
      <c r="A25" s="14" t="s">
        <v>7</v>
      </c>
      <c r="B25" s="19">
        <f>SUM(B23:B24)</f>
        <v>197.1339047887862</v>
      </c>
      <c r="C25" s="103">
        <f>IF(B$50=0,0,(B25/B$50)*100)</f>
        <v>1.4294168925550648</v>
      </c>
      <c r="D25" s="92"/>
      <c r="E25" s="100"/>
      <c r="F25" s="15">
        <f>B25+D25</f>
        <v>197.1339047887862</v>
      </c>
      <c r="G25" s="124" t="s">
        <v>157</v>
      </c>
    </row>
    <row r="26" spans="1:7" ht="6" customHeight="1">
      <c r="A26" s="7"/>
      <c r="B26" s="18"/>
      <c r="C26" s="99"/>
      <c r="D26" s="91"/>
      <c r="E26" s="99"/>
      <c r="F26" s="12"/>
      <c r="G26" s="124" t="s">
        <v>157</v>
      </c>
    </row>
    <row r="27" spans="1:7" ht="12">
      <c r="A27" s="7" t="s">
        <v>8</v>
      </c>
      <c r="B27" s="18">
        <v>61.9898390513255</v>
      </c>
      <c r="C27" s="102">
        <f aca="true" t="shared" si="3" ref="C27:C32">IF(B$50=0,0,(B27/B$50)*100)</f>
        <v>0.4494879924469226</v>
      </c>
      <c r="D27" s="91">
        <v>0</v>
      </c>
      <c r="E27" s="99"/>
      <c r="F27" s="12">
        <f>B27+D27</f>
        <v>61.9898390513255</v>
      </c>
      <c r="G27" s="124" t="s">
        <v>157</v>
      </c>
    </row>
    <row r="28" spans="1:7" ht="12">
      <c r="A28" s="7" t="s">
        <v>102</v>
      </c>
      <c r="B28" s="18">
        <v>26.4498183692284</v>
      </c>
      <c r="C28" s="102">
        <f t="shared" si="3"/>
        <v>0.19178749197149264</v>
      </c>
      <c r="D28" s="91">
        <v>0</v>
      </c>
      <c r="E28" s="99"/>
      <c r="F28" s="12">
        <f>B28+D28</f>
        <v>26.4498183692284</v>
      </c>
      <c r="G28" s="124" t="s">
        <v>157</v>
      </c>
    </row>
    <row r="29" spans="1:7" ht="12">
      <c r="A29" s="7" t="s">
        <v>103</v>
      </c>
      <c r="B29" s="18">
        <v>94.9311175075356</v>
      </c>
      <c r="C29" s="102">
        <f t="shared" si="3"/>
        <v>0.6883450268982862</v>
      </c>
      <c r="D29" s="91">
        <v>0</v>
      </c>
      <c r="E29" s="99"/>
      <c r="F29" s="12">
        <f>B29+D29</f>
        <v>94.9311175075356</v>
      </c>
      <c r="G29" s="124" t="s">
        <v>157</v>
      </c>
    </row>
    <row r="30" spans="1:7" ht="12">
      <c r="A30" s="7" t="s">
        <v>104</v>
      </c>
      <c r="B30" s="18">
        <v>7.00392492152885</v>
      </c>
      <c r="C30" s="102">
        <f t="shared" si="3"/>
        <v>0.050785422262838685</v>
      </c>
      <c r="D30" s="91">
        <v>0</v>
      </c>
      <c r="E30" s="99"/>
      <c r="F30" s="12">
        <f>B30+D30</f>
        <v>7.00392492152885</v>
      </c>
      <c r="G30" s="124" t="s">
        <v>157</v>
      </c>
    </row>
    <row r="31" spans="1:7" ht="12">
      <c r="A31" s="7" t="s">
        <v>18</v>
      </c>
      <c r="B31" s="18">
        <v>47.9846613169387</v>
      </c>
      <c r="C31" s="102">
        <f t="shared" si="3"/>
        <v>0.34793652336697095</v>
      </c>
      <c r="D31" s="91">
        <v>0</v>
      </c>
      <c r="E31" s="99"/>
      <c r="F31" s="12">
        <f>B31+D31</f>
        <v>47.9846613169387</v>
      </c>
      <c r="G31" s="124" t="s">
        <v>157</v>
      </c>
    </row>
    <row r="32" spans="1:7" ht="12">
      <c r="A32" s="14" t="s">
        <v>9</v>
      </c>
      <c r="B32" s="19">
        <f>SUM(B27:B31)</f>
        <v>238.35936116655705</v>
      </c>
      <c r="C32" s="103">
        <f t="shared" si="3"/>
        <v>1.7283424569465113</v>
      </c>
      <c r="D32" s="92">
        <f>SUM(D27:D31)</f>
        <v>0</v>
      </c>
      <c r="E32" s="100"/>
      <c r="F32" s="15">
        <f>SUM(F27:F31)</f>
        <v>238.35936116655705</v>
      </c>
      <c r="G32" s="124" t="s">
        <v>157</v>
      </c>
    </row>
    <row r="33" spans="1:7" ht="6" customHeight="1">
      <c r="A33" s="7"/>
      <c r="B33" s="18"/>
      <c r="C33" s="99"/>
      <c r="D33" s="91"/>
      <c r="E33" s="99"/>
      <c r="F33" s="12"/>
      <c r="G33" s="124" t="s">
        <v>157</v>
      </c>
    </row>
    <row r="34" spans="1:7" ht="12">
      <c r="A34" s="7" t="s">
        <v>13</v>
      </c>
      <c r="B34" s="18">
        <v>0</v>
      </c>
      <c r="C34" s="102">
        <f>IF(B34=0,0,(B34/B$50)*100)</f>
        <v>0</v>
      </c>
      <c r="D34" s="91">
        <v>9864.95632378804</v>
      </c>
      <c r="E34" s="102">
        <f>IF(D34=0,0,(D$50/D$50)*100)</f>
        <v>100</v>
      </c>
      <c r="F34" s="12">
        <f>B34+D34</f>
        <v>9864.95632378804</v>
      </c>
      <c r="G34" s="124" t="s">
        <v>157</v>
      </c>
    </row>
    <row r="35" spans="1:7" ht="12">
      <c r="A35" s="7" t="s">
        <v>10</v>
      </c>
      <c r="B35" s="18">
        <v>796.745004317283</v>
      </c>
      <c r="C35" s="102">
        <f>IF(B$50=0,0,(B35/B$50)*100)</f>
        <v>5.777193778260545</v>
      </c>
      <c r="D35" s="91">
        <v>0</v>
      </c>
      <c r="E35" s="99"/>
      <c r="F35" s="12">
        <f>B35+D35</f>
        <v>796.745004317283</v>
      </c>
      <c r="G35" s="124" t="s">
        <v>157</v>
      </c>
    </row>
    <row r="36" spans="1:7" ht="12">
      <c r="A36" s="7" t="s">
        <v>12</v>
      </c>
      <c r="B36" s="18">
        <v>446.099846829358</v>
      </c>
      <c r="C36" s="102">
        <f>IF(B$50=0,0,(B36/B$50)*100)</f>
        <v>3.234667610867434</v>
      </c>
      <c r="D36" s="91">
        <v>0</v>
      </c>
      <c r="E36" s="99"/>
      <c r="F36" s="12">
        <f>B36+D36</f>
        <v>446.099846829358</v>
      </c>
      <c r="G36" s="124" t="s">
        <v>157</v>
      </c>
    </row>
    <row r="37" spans="1:7" ht="12">
      <c r="A37" s="68" t="s">
        <v>105</v>
      </c>
      <c r="B37" s="21">
        <f>SUM(B34:B36)</f>
        <v>1242.844851146641</v>
      </c>
      <c r="C37" s="104">
        <f>IF(B$50=0,0,(B37/B$50)*100)</f>
        <v>9.01186138912798</v>
      </c>
      <c r="D37" s="93">
        <f>SUM(D34:D36)</f>
        <v>9864.95632378804</v>
      </c>
      <c r="E37" s="104">
        <f>IF(D37=0,0,(D$50/D$50)*100)</f>
        <v>100</v>
      </c>
      <c r="F37" s="69">
        <f>B37+D37</f>
        <v>11107.80117493468</v>
      </c>
      <c r="G37" s="124" t="s">
        <v>157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157</v>
      </c>
    </row>
    <row r="39" spans="1:7" ht="12">
      <c r="A39" s="68" t="s">
        <v>106</v>
      </c>
      <c r="B39" s="21">
        <v>784.701489005174</v>
      </c>
      <c r="C39" s="104">
        <f>IF(B$50=0,0,(B39/B$50)*100)</f>
        <v>5.68986631294544</v>
      </c>
      <c r="D39" s="93">
        <v>0</v>
      </c>
      <c r="E39" s="101"/>
      <c r="F39" s="69">
        <f>B39+D39</f>
        <v>784.701489005174</v>
      </c>
      <c r="G39" s="124" t="s">
        <v>157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157</v>
      </c>
    </row>
    <row r="41" spans="1:7" ht="12">
      <c r="A41" s="68" t="s">
        <v>107</v>
      </c>
      <c r="B41" s="21">
        <v>356.367346249947</v>
      </c>
      <c r="C41" s="104">
        <f>IF(B$50=0,0,(B41/B$50)*100)</f>
        <v>2.5840177275972604</v>
      </c>
      <c r="D41" s="93">
        <v>0</v>
      </c>
      <c r="E41" s="101"/>
      <c r="F41" s="69">
        <f>B41+D41</f>
        <v>356.367346249947</v>
      </c>
      <c r="G41" s="124" t="s">
        <v>157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157</v>
      </c>
    </row>
    <row r="43" spans="1:7" ht="12">
      <c r="A43" s="68" t="s">
        <v>108</v>
      </c>
      <c r="B43" s="21">
        <v>2843.9039238239</v>
      </c>
      <c r="C43" s="104">
        <f>IF(B$50=0,0,(B43/B$50)*100)</f>
        <v>20.62113218866629</v>
      </c>
      <c r="D43" s="93"/>
      <c r="E43" s="101"/>
      <c r="F43" s="69">
        <f>B43+D43</f>
        <v>2843.9039238239</v>
      </c>
      <c r="G43" s="124" t="s">
        <v>157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157</v>
      </c>
    </row>
    <row r="45" spans="1:7" ht="12">
      <c r="A45" s="68" t="s">
        <v>109</v>
      </c>
      <c r="B45" s="21">
        <v>52.8237671493873</v>
      </c>
      <c r="C45" s="104">
        <f>IF(B$50=0,0,(B45/B$50)*100)</f>
        <v>0.3830248539571599</v>
      </c>
      <c r="D45" s="93">
        <v>0</v>
      </c>
      <c r="E45" s="101"/>
      <c r="F45" s="69">
        <f>B45+D45</f>
        <v>52.8237671493873</v>
      </c>
      <c r="G45" s="124" t="s">
        <v>157</v>
      </c>
    </row>
    <row r="46" spans="1:7" ht="12">
      <c r="A46" s="14" t="s">
        <v>11</v>
      </c>
      <c r="B46" s="19">
        <f>B37+B39+B41+B43+B45</f>
        <v>5280.641377375049</v>
      </c>
      <c r="C46" s="103">
        <f>IF(B$50=0,0,(B46/B$50)*100)</f>
        <v>38.28990247229412</v>
      </c>
      <c r="D46" s="92">
        <f>D37+D39+D41+D43+D45</f>
        <v>9864.95632378804</v>
      </c>
      <c r="E46" s="103">
        <f>IF(D46=0,0,(D$50/D$50)*100)</f>
        <v>100</v>
      </c>
      <c r="F46" s="15">
        <f>B46+D46</f>
        <v>15145.59770116309</v>
      </c>
      <c r="G46" s="124" t="s">
        <v>157</v>
      </c>
    </row>
    <row r="47" spans="1:7" ht="6" customHeight="1">
      <c r="A47" s="7"/>
      <c r="B47" s="18"/>
      <c r="C47" s="99"/>
      <c r="D47" s="91"/>
      <c r="E47" s="99"/>
      <c r="F47" s="12"/>
      <c r="G47" s="124" t="s">
        <v>157</v>
      </c>
    </row>
    <row r="48" spans="1:7" ht="12">
      <c r="A48" s="14" t="s">
        <v>14</v>
      </c>
      <c r="B48" s="19"/>
      <c r="C48" s="103">
        <f>IF(B$50=0,0,(B48/B$50)*100)</f>
        <v>0</v>
      </c>
      <c r="D48" s="92"/>
      <c r="E48" s="100"/>
      <c r="F48" s="15">
        <f>B48+D48</f>
        <v>0</v>
      </c>
      <c r="G48" s="124" t="s">
        <v>157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35</v>
      </c>
      <c r="B50" s="34">
        <f>B14+B21+B25+B32+B46+B48</f>
        <v>13791.21135447139</v>
      </c>
      <c r="C50" s="105">
        <f>IF(B$50=0,0,(B50/B$50)*100)</f>
        <v>100</v>
      </c>
      <c r="D50" s="94">
        <f>D14+D21+D25+D32+D46+D48</f>
        <v>9864.95632378804</v>
      </c>
      <c r="E50" s="105">
        <f>IF(D50=0,0,(D$50/D$50)*100)</f>
        <v>100</v>
      </c>
      <c r="F50" s="13">
        <f>F14+F21+F25+F32+F46+F48</f>
        <v>23656.16767825943</v>
      </c>
    </row>
    <row r="51" spans="2:6" ht="12">
      <c r="B51" s="3"/>
      <c r="C51" s="3"/>
      <c r="D51" s="3"/>
      <c r="E51" s="3"/>
      <c r="F51" s="3"/>
    </row>
    <row r="52" spans="1:6" ht="12">
      <c r="A52" s="2" t="s">
        <v>152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DÉCEMBRE 2018</v>
      </c>
      <c r="B1" s="31" t="s">
        <v>36</v>
      </c>
      <c r="C1" s="3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19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92</v>
      </c>
      <c r="B8" s="18">
        <v>6827.61053283274</v>
      </c>
      <c r="C8" s="108">
        <f>IF(B$12=0,0,(B8/B$12)*100)</f>
        <v>49.5069675704672</v>
      </c>
      <c r="D8" s="91">
        <v>4824.5561074016</v>
      </c>
      <c r="E8" s="108">
        <f>IF(D$12=0,0,(D8/D$12)*100)</f>
        <v>48.9060057546106</v>
      </c>
      <c r="F8" s="12">
        <f>B8+D8</f>
        <v>11652.16664023434</v>
      </c>
      <c r="G8" s="124" t="s">
        <v>157</v>
      </c>
    </row>
    <row r="9" spans="1:7" ht="12">
      <c r="A9" s="36" t="s">
        <v>93</v>
      </c>
      <c r="B9" s="18">
        <v>6951.52929742315</v>
      </c>
      <c r="C9" s="108">
        <f>IF(B$12=0,0,(B9/B$12)*100)</f>
        <v>50.40550187180855</v>
      </c>
      <c r="D9" s="91">
        <v>5027.48166596477</v>
      </c>
      <c r="E9" s="108">
        <f>IF(D$12=0,0,(D9/D$12)*100)</f>
        <v>50.9630402908289</v>
      </c>
      <c r="F9" s="12">
        <f>B9+D9</f>
        <v>11979.01096338792</v>
      </c>
      <c r="G9" s="124" t="s">
        <v>157</v>
      </c>
    </row>
    <row r="10" spans="1:7" ht="12">
      <c r="A10" s="36" t="s">
        <v>30</v>
      </c>
      <c r="B10" s="18">
        <v>12.0715242154989</v>
      </c>
      <c r="C10" s="108">
        <f>IF(B$12=0,0,(B10/B$12)*100)</f>
        <v>0.08753055772425002</v>
      </c>
      <c r="D10" s="91">
        <v>12.9185504216676</v>
      </c>
      <c r="E10" s="108">
        <f>IF(D$12=0,0,(D10/D$12)*100)</f>
        <v>0.13095395456051057</v>
      </c>
      <c r="F10" s="12">
        <f>B10+D10</f>
        <v>24.9900746371665</v>
      </c>
      <c r="G10" s="124" t="s">
        <v>157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37</v>
      </c>
      <c r="B12" s="20">
        <f>SUM(B8:B10)</f>
        <v>13791.211354471388</v>
      </c>
      <c r="C12" s="109">
        <f>IF(B$12=0,0,(B12/B$12)*100)</f>
        <v>100</v>
      </c>
      <c r="D12" s="106">
        <f>SUM(D8:D10)</f>
        <v>9864.956323788037</v>
      </c>
      <c r="E12" s="109">
        <f>IF(D$12=0,0,(D12/D$12)*100)</f>
        <v>100</v>
      </c>
      <c r="F12" s="13">
        <f>SUM(F8:F10)</f>
        <v>23656.167678259426</v>
      </c>
    </row>
    <row r="13" spans="2:6" ht="12">
      <c r="B13" s="3"/>
      <c r="C13" s="3"/>
      <c r="D13" s="3"/>
      <c r="E13" s="3"/>
      <c r="F13" s="3"/>
    </row>
    <row r="14" spans="1:6" ht="12">
      <c r="A14" s="2" t="s">
        <v>152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DÉCEMBRE 2018</v>
      </c>
      <c r="B1" s="51" t="s">
        <v>58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20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960.854130265228</v>
      </c>
      <c r="C8" s="102">
        <f aca="true" t="shared" si="0" ref="C8:C17">IF(B$19=0,0,(B8/B$19)*100)</f>
        <v>6.9671481755204905</v>
      </c>
      <c r="D8" s="91">
        <v>712.642159949176</v>
      </c>
      <c r="E8" s="102">
        <f aca="true" t="shared" si="1" ref="E8:E17">IF(D$19=0,0,(D8/D$19)*100)</f>
        <v>7.223976838404579</v>
      </c>
      <c r="F8" s="12">
        <f aca="true" t="shared" si="2" ref="F8:F17">B8+D8</f>
        <v>1673.4962902144039</v>
      </c>
      <c r="G8" s="124" t="s">
        <v>157</v>
      </c>
    </row>
    <row r="9" spans="1:7" ht="12">
      <c r="A9" s="36" t="s">
        <v>22</v>
      </c>
      <c r="B9" s="18">
        <v>1020.6339403751</v>
      </c>
      <c r="C9" s="102">
        <f t="shared" si="0"/>
        <v>7.400611259896252</v>
      </c>
      <c r="D9" s="91">
        <v>866.763026612499</v>
      </c>
      <c r="E9" s="102">
        <f t="shared" si="1"/>
        <v>8.786283468102278</v>
      </c>
      <c r="F9" s="12">
        <f t="shared" si="2"/>
        <v>1887.396966987599</v>
      </c>
      <c r="G9" s="124" t="s">
        <v>157</v>
      </c>
    </row>
    <row r="10" spans="1:7" ht="12">
      <c r="A10" s="36" t="s">
        <v>29</v>
      </c>
      <c r="B10" s="18">
        <v>2461.03686829061</v>
      </c>
      <c r="C10" s="102">
        <f t="shared" si="0"/>
        <v>17.8449652103453</v>
      </c>
      <c r="D10" s="91">
        <v>1259.91018928174</v>
      </c>
      <c r="E10" s="102">
        <f t="shared" si="1"/>
        <v>12.771573922163576</v>
      </c>
      <c r="F10" s="12">
        <f t="shared" si="2"/>
        <v>3720.94705757235</v>
      </c>
      <c r="G10" s="124" t="s">
        <v>157</v>
      </c>
    </row>
    <row r="11" spans="1:7" ht="12">
      <c r="A11" s="36" t="s">
        <v>23</v>
      </c>
      <c r="B11" s="18">
        <v>2667.41885033519</v>
      </c>
      <c r="C11" s="102">
        <f t="shared" si="0"/>
        <v>19.341439861773704</v>
      </c>
      <c r="D11" s="91">
        <v>1626.11210831242</v>
      </c>
      <c r="E11" s="102">
        <f t="shared" si="1"/>
        <v>16.483723342912988</v>
      </c>
      <c r="F11" s="12">
        <f t="shared" si="2"/>
        <v>4293.5309586476105</v>
      </c>
      <c r="G11" s="124" t="s">
        <v>157</v>
      </c>
    </row>
    <row r="12" spans="1:7" ht="12">
      <c r="A12" s="36" t="s">
        <v>24</v>
      </c>
      <c r="B12" s="18">
        <v>1893.104736859</v>
      </c>
      <c r="C12" s="102">
        <f t="shared" si="0"/>
        <v>13.72689235340605</v>
      </c>
      <c r="D12" s="91">
        <v>1459.25950383213</v>
      </c>
      <c r="E12" s="102">
        <f t="shared" si="1"/>
        <v>14.792356457912723</v>
      </c>
      <c r="F12" s="12">
        <f t="shared" si="2"/>
        <v>3352.36424069113</v>
      </c>
      <c r="G12" s="124" t="s">
        <v>157</v>
      </c>
    </row>
    <row r="13" spans="1:7" ht="12">
      <c r="A13" s="36" t="s">
        <v>25</v>
      </c>
      <c r="B13" s="18">
        <v>1957.12183151209</v>
      </c>
      <c r="C13" s="102">
        <f t="shared" si="0"/>
        <v>14.19107996541255</v>
      </c>
      <c r="D13" s="91">
        <v>1608.54896970605</v>
      </c>
      <c r="E13" s="102">
        <f t="shared" si="1"/>
        <v>16.305687698051397</v>
      </c>
      <c r="F13" s="12">
        <f t="shared" si="2"/>
        <v>3565.67080121814</v>
      </c>
      <c r="G13" s="124" t="s">
        <v>157</v>
      </c>
    </row>
    <row r="14" spans="1:7" ht="12">
      <c r="A14" s="36" t="s">
        <v>26</v>
      </c>
      <c r="B14" s="18">
        <v>1696.98850238034</v>
      </c>
      <c r="C14" s="102">
        <f t="shared" si="0"/>
        <v>12.304854582843747</v>
      </c>
      <c r="D14" s="91">
        <v>1073.5885119257</v>
      </c>
      <c r="E14" s="102">
        <f t="shared" si="1"/>
        <v>10.8828511418432</v>
      </c>
      <c r="F14" s="12">
        <f t="shared" si="2"/>
        <v>2770.57701430604</v>
      </c>
      <c r="G14" s="124" t="s">
        <v>157</v>
      </c>
    </row>
    <row r="15" spans="1:7" ht="12">
      <c r="A15" s="36" t="s">
        <v>27</v>
      </c>
      <c r="B15" s="18">
        <v>666.873478255438</v>
      </c>
      <c r="C15" s="102">
        <f t="shared" si="0"/>
        <v>4.835496035228437</v>
      </c>
      <c r="D15" s="91">
        <v>444.422707430294</v>
      </c>
      <c r="E15" s="102">
        <f t="shared" si="1"/>
        <v>4.505065129975561</v>
      </c>
      <c r="F15" s="12">
        <f t="shared" si="2"/>
        <v>1111.296185685732</v>
      </c>
      <c r="G15" s="124" t="s">
        <v>157</v>
      </c>
    </row>
    <row r="16" spans="1:7" ht="12">
      <c r="A16" s="36" t="s">
        <v>28</v>
      </c>
      <c r="B16" s="18">
        <v>111.696122734929</v>
      </c>
      <c r="C16" s="102">
        <f t="shared" si="0"/>
        <v>0.8099079904153225</v>
      </c>
      <c r="D16" s="91">
        <v>93.5520034244878</v>
      </c>
      <c r="E16" s="102">
        <f t="shared" si="1"/>
        <v>0.9483265850746797</v>
      </c>
      <c r="F16" s="12">
        <f t="shared" si="2"/>
        <v>205.2481261594168</v>
      </c>
      <c r="G16" s="124" t="s">
        <v>157</v>
      </c>
    </row>
    <row r="17" spans="1:7" ht="12">
      <c r="A17" s="36" t="s">
        <v>30</v>
      </c>
      <c r="B17" s="18">
        <v>355.482893463462</v>
      </c>
      <c r="C17" s="102">
        <f t="shared" si="0"/>
        <v>2.577604565158138</v>
      </c>
      <c r="D17" s="91">
        <v>720.157143313545</v>
      </c>
      <c r="E17" s="102">
        <f t="shared" si="1"/>
        <v>7.300155415559023</v>
      </c>
      <c r="F17" s="12">
        <f t="shared" si="2"/>
        <v>1075.640036777007</v>
      </c>
      <c r="G17" s="124" t="s">
        <v>157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37</v>
      </c>
      <c r="B19" s="20">
        <f>SUM(B8:B17)</f>
        <v>13791.211354471388</v>
      </c>
      <c r="C19" s="110">
        <f>IF(B$19=0,0,(B19/B$19)*100)</f>
        <v>100</v>
      </c>
      <c r="D19" s="106">
        <f>SUM(D8:D17)</f>
        <v>9864.956323788041</v>
      </c>
      <c r="E19" s="110">
        <f>IF(D$19=0,0,(D19/D$19)*100)</f>
        <v>100</v>
      </c>
      <c r="F19" s="13">
        <f>SUM(F8:F17)</f>
        <v>23656.16767825943</v>
      </c>
    </row>
    <row r="20" spans="2:6" ht="12">
      <c r="B20" s="3"/>
      <c r="C20" s="3"/>
      <c r="D20" s="3"/>
      <c r="E20" s="3"/>
      <c r="F20" s="3"/>
    </row>
    <row r="21" spans="1:6" ht="12">
      <c r="A21" s="2" t="s">
        <v>152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DÉCEMBRE 2018</v>
      </c>
      <c r="B1" s="52" t="s">
        <v>50</v>
      </c>
      <c r="C1" s="52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7017.64143665906</v>
      </c>
      <c r="C8" s="102">
        <f aca="true" t="shared" si="0" ref="C8:C14">IF(B$39=0,0,(B8/B$39)*100)</f>
        <v>50.88488064091477</v>
      </c>
      <c r="D8" s="91">
        <v>9619.66044000103</v>
      </c>
      <c r="E8" s="102">
        <f aca="true" t="shared" si="1" ref="E8:E14">IF(D$39=0,0,(D8/D$39)*100)</f>
        <v>97.51346203940597</v>
      </c>
      <c r="F8" s="12">
        <f aca="true" t="shared" si="2" ref="F8:F13">B8+D8</f>
        <v>16637.301876660087</v>
      </c>
      <c r="G8" s="124" t="s">
        <v>157</v>
      </c>
    </row>
    <row r="9" spans="1:7" ht="12">
      <c r="A9" s="7" t="s">
        <v>95</v>
      </c>
      <c r="B9" s="18">
        <v>110.579059324615</v>
      </c>
      <c r="C9" s="102">
        <f t="shared" si="0"/>
        <v>0.8018081695830361</v>
      </c>
      <c r="D9" s="91">
        <v>3.03401370765838</v>
      </c>
      <c r="E9" s="102">
        <f t="shared" si="1"/>
        <v>0.0307554702532464</v>
      </c>
      <c r="F9" s="12">
        <f t="shared" si="2"/>
        <v>113.61307303227338</v>
      </c>
      <c r="G9" s="124" t="s">
        <v>157</v>
      </c>
    </row>
    <row r="10" spans="1:7" ht="12">
      <c r="A10" s="7" t="s">
        <v>96</v>
      </c>
      <c r="B10" s="18">
        <v>102.568491152217</v>
      </c>
      <c r="C10" s="102">
        <f t="shared" si="0"/>
        <v>0.7437235824753141</v>
      </c>
      <c r="D10" s="91">
        <v>8.91423682481949</v>
      </c>
      <c r="E10" s="102">
        <f t="shared" si="1"/>
        <v>0.09036265881202113</v>
      </c>
      <c r="F10" s="12">
        <f t="shared" si="2"/>
        <v>111.48272797703649</v>
      </c>
      <c r="G10" s="124" t="s">
        <v>157</v>
      </c>
    </row>
    <row r="11" spans="1:7" ht="12">
      <c r="A11" s="7" t="s">
        <v>94</v>
      </c>
      <c r="B11" s="18">
        <v>117.671320940414</v>
      </c>
      <c r="C11" s="102">
        <f t="shared" si="0"/>
        <v>0.8532341207450386</v>
      </c>
      <c r="D11" s="91">
        <v>4.00735491490377</v>
      </c>
      <c r="E11" s="102">
        <f t="shared" si="1"/>
        <v>0.0406221252621318</v>
      </c>
      <c r="F11" s="12">
        <f t="shared" si="2"/>
        <v>121.67867585531778</v>
      </c>
      <c r="G11" s="124" t="s">
        <v>157</v>
      </c>
    </row>
    <row r="12" spans="1:7" ht="12">
      <c r="A12" s="7" t="s">
        <v>97</v>
      </c>
      <c r="B12" s="18">
        <v>180.902693201409</v>
      </c>
      <c r="C12" s="102">
        <f t="shared" si="0"/>
        <v>1.3117244638757313</v>
      </c>
      <c r="D12" s="91">
        <v>10.9572746607758</v>
      </c>
      <c r="E12" s="102">
        <f t="shared" si="1"/>
        <v>0.11107271336167782</v>
      </c>
      <c r="F12" s="12">
        <f t="shared" si="2"/>
        <v>191.8599678621848</v>
      </c>
      <c r="G12" s="124" t="s">
        <v>157</v>
      </c>
    </row>
    <row r="13" spans="1:7" ht="12">
      <c r="A13" s="7" t="s">
        <v>2</v>
      </c>
      <c r="B13" s="18">
        <v>361.811310469296</v>
      </c>
      <c r="C13" s="102">
        <f t="shared" si="0"/>
        <v>2.6234918831259093</v>
      </c>
      <c r="D13" s="91">
        <v>25.1461921730421</v>
      </c>
      <c r="E13" s="102">
        <f t="shared" si="1"/>
        <v>0.2549042423270073</v>
      </c>
      <c r="F13" s="12">
        <f t="shared" si="2"/>
        <v>386.9575026423381</v>
      </c>
      <c r="G13" s="124" t="s">
        <v>157</v>
      </c>
    </row>
    <row r="14" spans="1:7" ht="12">
      <c r="A14" s="14" t="s">
        <v>3</v>
      </c>
      <c r="B14" s="19">
        <f>SUM(B8:B13)</f>
        <v>7891.1743117470105</v>
      </c>
      <c r="C14" s="103">
        <f t="shared" si="0"/>
        <v>57.21886286071981</v>
      </c>
      <c r="D14" s="92">
        <f>SUM(D8:D13)</f>
        <v>9671.719512282229</v>
      </c>
      <c r="E14" s="103">
        <f t="shared" si="1"/>
        <v>98.04117924942204</v>
      </c>
      <c r="F14" s="15">
        <f>SUM(F8:F13)</f>
        <v>17562.893824029234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2286.08034408267</v>
      </c>
      <c r="C16" s="102">
        <f aca="true" t="shared" si="3" ref="C16:C21">IF(B$39=0,0,(B16/B$39)*100)</f>
        <v>16.576356386137714</v>
      </c>
      <c r="D16" s="91">
        <v>22.1091601318061</v>
      </c>
      <c r="E16" s="102">
        <f aca="true" t="shared" si="4" ref="E16:E21">IF(D$39=0,0,(D16/D$39)*100)</f>
        <v>0.22411817555129743</v>
      </c>
      <c r="F16" s="12">
        <f>B16+D16</f>
        <v>2308.189504214476</v>
      </c>
      <c r="G16" s="124" t="s">
        <v>157</v>
      </c>
    </row>
    <row r="17" spans="1:7" ht="12">
      <c r="A17" s="7" t="s">
        <v>133</v>
      </c>
      <c r="B17" s="18">
        <v>42.3267135332496</v>
      </c>
      <c r="C17" s="102">
        <f t="shared" si="3"/>
        <v>0.3069107741541963</v>
      </c>
      <c r="D17" s="91">
        <v>2.05599456639469</v>
      </c>
      <c r="E17" s="102">
        <f t="shared" si="4"/>
        <v>0.0208413955309354</v>
      </c>
      <c r="F17" s="12">
        <f>B17+D17</f>
        <v>44.38270809964429</v>
      </c>
      <c r="G17" s="124" t="s">
        <v>157</v>
      </c>
    </row>
    <row r="18" spans="1:7" ht="12">
      <c r="A18" s="7" t="s">
        <v>98</v>
      </c>
      <c r="B18" s="18">
        <v>9.98477823090766</v>
      </c>
      <c r="C18" s="102">
        <f t="shared" si="3"/>
        <v>0.07239957371598385</v>
      </c>
      <c r="D18" s="91">
        <v>0</v>
      </c>
      <c r="E18" s="102">
        <f t="shared" si="4"/>
        <v>0</v>
      </c>
      <c r="F18" s="12">
        <f>B18+D18</f>
        <v>9.98477823090766</v>
      </c>
      <c r="G18" s="124" t="s">
        <v>157</v>
      </c>
    </row>
    <row r="19" spans="1:7" ht="12">
      <c r="A19" s="7" t="s">
        <v>99</v>
      </c>
      <c r="B19" s="18">
        <v>58.5779900447997</v>
      </c>
      <c r="C19" s="102">
        <f t="shared" si="3"/>
        <v>0.42474869349172484</v>
      </c>
      <c r="D19" s="91">
        <v>3.96484110885734</v>
      </c>
      <c r="E19" s="102">
        <f t="shared" si="4"/>
        <v>0.04019116738810742</v>
      </c>
      <c r="F19" s="12">
        <f>B19+D19</f>
        <v>62.54283115365704</v>
      </c>
      <c r="G19" s="124" t="s">
        <v>157</v>
      </c>
    </row>
    <row r="20" spans="1:7" ht="12">
      <c r="A20" s="7" t="s">
        <v>5</v>
      </c>
      <c r="B20" s="18">
        <v>128.621100527697</v>
      </c>
      <c r="C20" s="102">
        <f t="shared" si="3"/>
        <v>0.9326309141509553</v>
      </c>
      <c r="D20" s="91">
        <v>29.0824792200877</v>
      </c>
      <c r="E20" s="102">
        <f t="shared" si="4"/>
        <v>0.29480596026521816</v>
      </c>
      <c r="F20" s="12">
        <f>B20+D20</f>
        <v>157.7035797477847</v>
      </c>
      <c r="G20" s="124" t="s">
        <v>157</v>
      </c>
    </row>
    <row r="21" spans="1:7" ht="12">
      <c r="A21" s="14" t="s">
        <v>6</v>
      </c>
      <c r="B21" s="19">
        <f>SUM(B16:B20)</f>
        <v>2525.5909264193233</v>
      </c>
      <c r="C21" s="103">
        <f t="shared" si="3"/>
        <v>18.313046341650573</v>
      </c>
      <c r="D21" s="92">
        <f>SUM(D16:D20)</f>
        <v>57.21247502714583</v>
      </c>
      <c r="E21" s="103">
        <f t="shared" si="4"/>
        <v>0.5799566987355584</v>
      </c>
      <c r="F21" s="15">
        <f>SUM(F16:F20)</f>
        <v>2582.8034014464697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>
      <c r="A23" s="14" t="s">
        <v>7</v>
      </c>
      <c r="B23" s="19">
        <v>29.2463005597607</v>
      </c>
      <c r="C23" s="103">
        <f>IF(B$39=0,0,(B23/B$39)*100)</f>
        <v>0.21206476942490213</v>
      </c>
      <c r="D23" s="92">
        <v>6.06898548597686</v>
      </c>
      <c r="E23" s="103">
        <f>IF(D$39=0,0,(D23/D$39)*100)</f>
        <v>0.061520652365609586</v>
      </c>
      <c r="F23" s="15">
        <f>B23+D23</f>
        <v>35.315286045737565</v>
      </c>
      <c r="G23" s="124" t="s">
        <v>157</v>
      </c>
    </row>
    <row r="24" spans="1:7" ht="6" customHeight="1">
      <c r="A24" s="7"/>
      <c r="B24" s="18"/>
      <c r="C24" s="99"/>
      <c r="D24" s="91"/>
      <c r="E24" s="99"/>
      <c r="F24" s="12"/>
      <c r="G24" s="124" t="s">
        <v>157</v>
      </c>
    </row>
    <row r="25" spans="1:7" ht="12">
      <c r="A25" s="7" t="s">
        <v>8</v>
      </c>
      <c r="B25" s="18">
        <v>96.9118001122983</v>
      </c>
      <c r="C25" s="102">
        <f>IF(B$39=0,0,(B25/B$39)*100)</f>
        <v>0.7027069459049182</v>
      </c>
      <c r="D25" s="91">
        <v>3.03887356575464</v>
      </c>
      <c r="E25" s="102">
        <f>IF(D$39=0,0,(D25/D$39)*100)</f>
        <v>0.030804734111460765</v>
      </c>
      <c r="F25" s="12">
        <f>B25+D25</f>
        <v>99.95067367805294</v>
      </c>
      <c r="G25" s="124" t="s">
        <v>157</v>
      </c>
    </row>
    <row r="26" spans="1:7" ht="12">
      <c r="A26" s="7" t="s">
        <v>103</v>
      </c>
      <c r="B26" s="18">
        <v>79.8840745855768</v>
      </c>
      <c r="C26" s="102">
        <f>IF(B$39=0,0,(B26/B$39)*100)</f>
        <v>0.5792389988982127</v>
      </c>
      <c r="D26" s="91">
        <v>6.06802741531677</v>
      </c>
      <c r="E26" s="102">
        <f>IF(D$39=0,0,(D26/D$39)*100)</f>
        <v>0.061510940506492896</v>
      </c>
      <c r="F26" s="12">
        <f>B26+D26</f>
        <v>85.95210200089357</v>
      </c>
      <c r="G26" s="124" t="s">
        <v>157</v>
      </c>
    </row>
    <row r="27" spans="1:7" ht="12">
      <c r="A27" s="7" t="s">
        <v>104</v>
      </c>
      <c r="B27" s="18">
        <v>14.9747748822524</v>
      </c>
      <c r="C27" s="102">
        <f>IF(B$39=0,0,(B27/B$39)*100)</f>
        <v>0.1085820128294768</v>
      </c>
      <c r="D27" s="91">
        <v>0.994193548387097</v>
      </c>
      <c r="E27" s="102">
        <f>IF(D$39=0,0,(D27/D$39)*100)</f>
        <v>0.010078032945667791</v>
      </c>
      <c r="F27" s="12">
        <f>B27+D27</f>
        <v>15.968968430639496</v>
      </c>
      <c r="G27" s="124" t="s">
        <v>157</v>
      </c>
    </row>
    <row r="28" spans="1:7" ht="12">
      <c r="A28" s="7" t="s">
        <v>18</v>
      </c>
      <c r="B28" s="18">
        <v>66.8680553076671</v>
      </c>
      <c r="C28" s="102">
        <f>IF(B$39=0,0,(B28/B$39)*100)</f>
        <v>0.4848599125122324</v>
      </c>
      <c r="D28" s="91">
        <v>3.97301075900338</v>
      </c>
      <c r="E28" s="102">
        <f>IF(D$39=0,0,(D28/D$39)*100)</f>
        <v>0.040273982251933425</v>
      </c>
      <c r="F28" s="12">
        <f>B28+D28</f>
        <v>70.84106606667049</v>
      </c>
      <c r="G28" s="124" t="s">
        <v>157</v>
      </c>
    </row>
    <row r="29" spans="1:7" ht="12">
      <c r="A29" s="14" t="s">
        <v>9</v>
      </c>
      <c r="B29" s="19">
        <f>SUM(B25:B28)</f>
        <v>258.6387048877946</v>
      </c>
      <c r="C29" s="103">
        <f>IF(B$39=0,0,(B29/B$39)*100)</f>
        <v>1.87538787014484</v>
      </c>
      <c r="D29" s="92">
        <f>SUM(D25:D28)</f>
        <v>14.074105288461887</v>
      </c>
      <c r="E29" s="103">
        <f>IF(D$39=0,0,(D29/D$39)*100)</f>
        <v>0.14266768981555486</v>
      </c>
      <c r="F29" s="15">
        <f>SUM(F25:F28)</f>
        <v>272.71281017625654</v>
      </c>
      <c r="G29" s="124" t="s">
        <v>157</v>
      </c>
    </row>
    <row r="30" spans="1:7" ht="6" customHeight="1">
      <c r="A30" s="7"/>
      <c r="B30" s="18"/>
      <c r="C30" s="99"/>
      <c r="D30" s="91"/>
      <c r="E30" s="99"/>
      <c r="F30" s="12"/>
      <c r="G30" s="124" t="s">
        <v>157</v>
      </c>
    </row>
    <row r="31" spans="1:7" ht="12">
      <c r="A31" s="7" t="s">
        <v>59</v>
      </c>
      <c r="B31" s="18">
        <v>643.199132450654</v>
      </c>
      <c r="C31" s="102">
        <f>IF(B$39=0,0,(B31/B$39)*100)</f>
        <v>4.663833480023604</v>
      </c>
      <c r="D31" s="91">
        <v>13.0846948396062</v>
      </c>
      <c r="E31" s="102">
        <f>IF(D$39=0,0,(D31/D$39)*100)</f>
        <v>0.1326381426347949</v>
      </c>
      <c r="F31" s="12">
        <f>B31+D31</f>
        <v>656.2838272902602</v>
      </c>
      <c r="G31" s="124" t="s">
        <v>157</v>
      </c>
    </row>
    <row r="32" spans="1:7" ht="12">
      <c r="A32" s="7" t="s">
        <v>56</v>
      </c>
      <c r="B32" s="18">
        <v>228.665843586054</v>
      </c>
      <c r="C32" s="102">
        <f>IF(B$39=0,0,(B32/B$39)*100)</f>
        <v>1.658054812653681</v>
      </c>
      <c r="D32" s="91">
        <v>61.7560054004937</v>
      </c>
      <c r="E32" s="102">
        <f>IF(D$39=0,0,(D32/D$39)*100)</f>
        <v>0.6260139768847961</v>
      </c>
      <c r="F32" s="12">
        <f>B32+D32</f>
        <v>290.4218489865477</v>
      </c>
      <c r="G32" s="124" t="s">
        <v>157</v>
      </c>
    </row>
    <row r="33" spans="1:7" ht="12">
      <c r="A33" s="7" t="s">
        <v>57</v>
      </c>
      <c r="B33" s="18">
        <v>2174.24523949952</v>
      </c>
      <c r="C33" s="102">
        <f>IF(B$39=0,0,(B33/B$39)*100)</f>
        <v>15.765440639081957</v>
      </c>
      <c r="D33" s="91">
        <v>29.7739916250015</v>
      </c>
      <c r="E33" s="102">
        <f>IF(D$39=0,0,(D33/D$39)*100)</f>
        <v>0.30181574705207204</v>
      </c>
      <c r="F33" s="12">
        <f>B33+D33</f>
        <v>2204.0192311245214</v>
      </c>
      <c r="G33" s="124" t="s">
        <v>157</v>
      </c>
    </row>
    <row r="34" spans="1:7" ht="12">
      <c r="A34" s="7" t="s">
        <v>143</v>
      </c>
      <c r="B34" s="18">
        <v>40.4508953212857</v>
      </c>
      <c r="C34" s="102">
        <f>IF(B$39=0,0,(B34/B$39)*100)</f>
        <v>0.29330922630063716</v>
      </c>
      <c r="D34" s="91">
        <v>11.2665538391265</v>
      </c>
      <c r="E34" s="102">
        <f>IF(D$39=0,0,(D34/D$39)*100)</f>
        <v>0.11420784308957042</v>
      </c>
      <c r="F34" s="12">
        <f>B34+D34</f>
        <v>51.7174491604122</v>
      </c>
      <c r="G34" s="124" t="s">
        <v>157</v>
      </c>
    </row>
    <row r="35" spans="1:7" ht="12">
      <c r="A35" s="14" t="s">
        <v>11</v>
      </c>
      <c r="B35" s="19">
        <f>SUM(B31:B34)</f>
        <v>3086.5611108575135</v>
      </c>
      <c r="C35" s="103">
        <f>IF(B$39=0,0,(B35/B$39)*100)</f>
        <v>22.380638158059877</v>
      </c>
      <c r="D35" s="92">
        <f>SUM(D31:D34)</f>
        <v>115.8812457042279</v>
      </c>
      <c r="E35" s="103">
        <f>IF(D$39=0,0,(D35/D$39)*100)</f>
        <v>1.1746757096612335</v>
      </c>
      <c r="F35" s="15">
        <f>SUM(F31:F34)</f>
        <v>3202.4423565617417</v>
      </c>
      <c r="G35" s="124" t="s">
        <v>157</v>
      </c>
    </row>
    <row r="36" spans="1:7" ht="6" customHeight="1">
      <c r="A36" s="7"/>
      <c r="B36" s="18"/>
      <c r="C36" s="99"/>
      <c r="D36" s="91"/>
      <c r="E36" s="99"/>
      <c r="F36" s="12"/>
      <c r="G36" s="124" t="s">
        <v>157</v>
      </c>
    </row>
    <row r="37" spans="1:7" ht="12">
      <c r="A37" s="14" t="s">
        <v>33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157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37</v>
      </c>
      <c r="B39" s="34">
        <f>B14+B21+B23+B29+B35+B37</f>
        <v>13791.211354471403</v>
      </c>
      <c r="C39" s="105">
        <f>IF(B$39=0,0,(B39/B$39)*100)</f>
        <v>100</v>
      </c>
      <c r="D39" s="106">
        <f>D14+D21+D23+D29+D35+D37</f>
        <v>9864.956323788041</v>
      </c>
      <c r="E39" s="110">
        <f>IF(D$39=0,0,(D39/D$39)*100)</f>
        <v>100</v>
      </c>
      <c r="F39" s="13">
        <f>B39+D39</f>
        <v>23656.167678259444</v>
      </c>
    </row>
    <row r="40" spans="2:6" ht="12" customHeight="1">
      <c r="B40" s="3"/>
      <c r="C40" s="3"/>
      <c r="D40" s="3"/>
      <c r="E40" s="3"/>
      <c r="F40" s="3"/>
    </row>
    <row r="41" spans="1:6" ht="12">
      <c r="A41" s="2" t="s">
        <v>152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SheetLayoutView="100" zoomScalePageLayoutView="0" workbookViewId="0" topLeftCell="A1">
      <selection activeCell="A2" sqref="A2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DÉCEMBRE 2018</v>
      </c>
      <c r="B1" s="51" t="s">
        <v>49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34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42</v>
      </c>
      <c r="B8" s="18">
        <v>443.749715880563</v>
      </c>
      <c r="C8" s="102">
        <f aca="true" t="shared" si="0" ref="C8:C15">IF(B$17=0,0,(B8/B$17)*100)</f>
        <v>3.2176268238880286</v>
      </c>
      <c r="D8" s="91">
        <v>412.073772200019</v>
      </c>
      <c r="E8" s="102">
        <f aca="true" t="shared" si="1" ref="E8:E15">IF(D$17=0,0,(D8/D$17)*100)</f>
        <v>4.177147456865641</v>
      </c>
      <c r="F8" s="12">
        <f aca="true" t="shared" si="2" ref="F8:F15">B8+D8</f>
        <v>855.8234880805819</v>
      </c>
      <c r="G8" s="124" t="s">
        <v>157</v>
      </c>
    </row>
    <row r="9" spans="1:7" ht="12">
      <c r="A9" s="36" t="s">
        <v>43</v>
      </c>
      <c r="B9" s="18">
        <v>2394.17793223923</v>
      </c>
      <c r="C9" s="102">
        <f t="shared" si="0"/>
        <v>17.36017142151178</v>
      </c>
      <c r="D9" s="91">
        <v>1324.50325938706</v>
      </c>
      <c r="E9" s="102">
        <f t="shared" si="1"/>
        <v>13.426346918467274</v>
      </c>
      <c r="F9" s="12">
        <f t="shared" si="2"/>
        <v>3718.68119162629</v>
      </c>
      <c r="G9" s="124" t="s">
        <v>157</v>
      </c>
    </row>
    <row r="10" spans="1:7" ht="12">
      <c r="A10" s="36" t="s">
        <v>44</v>
      </c>
      <c r="B10" s="18">
        <v>2729.97970227755</v>
      </c>
      <c r="C10" s="102">
        <f t="shared" si="0"/>
        <v>19.795068265649014</v>
      </c>
      <c r="D10" s="91">
        <v>1823.82674365839</v>
      </c>
      <c r="E10" s="102">
        <f t="shared" si="1"/>
        <v>18.48793531158845</v>
      </c>
      <c r="F10" s="12">
        <f t="shared" si="2"/>
        <v>4553.80644593594</v>
      </c>
      <c r="G10" s="124" t="s">
        <v>157</v>
      </c>
    </row>
    <row r="11" spans="1:7" ht="12">
      <c r="A11" s="36" t="s">
        <v>45</v>
      </c>
      <c r="B11" s="18">
        <v>1865.3598913513</v>
      </c>
      <c r="C11" s="102">
        <f t="shared" si="0"/>
        <v>13.525714626558258</v>
      </c>
      <c r="D11" s="91">
        <v>1641.73373651465</v>
      </c>
      <c r="E11" s="102">
        <f t="shared" si="1"/>
        <v>16.642078105868784</v>
      </c>
      <c r="F11" s="12">
        <f t="shared" si="2"/>
        <v>3507.09362786595</v>
      </c>
      <c r="G11" s="124" t="s">
        <v>157</v>
      </c>
    </row>
    <row r="12" spans="1:7" ht="12">
      <c r="A12" s="36" t="s">
        <v>46</v>
      </c>
      <c r="B12" s="18">
        <v>3412.30944466852</v>
      </c>
      <c r="C12" s="102">
        <f t="shared" si="0"/>
        <v>24.74263758971528</v>
      </c>
      <c r="D12" s="91">
        <v>1549.39457608336</v>
      </c>
      <c r="E12" s="102">
        <f t="shared" si="1"/>
        <v>15.706045979617741</v>
      </c>
      <c r="F12" s="12">
        <f t="shared" si="2"/>
        <v>4961.70402075188</v>
      </c>
      <c r="G12" s="124" t="s">
        <v>157</v>
      </c>
    </row>
    <row r="13" spans="1:7" ht="12">
      <c r="A13" s="36" t="s">
        <v>47</v>
      </c>
      <c r="B13" s="18">
        <v>2011.22306892823</v>
      </c>
      <c r="C13" s="102">
        <f t="shared" si="0"/>
        <v>14.583367749462784</v>
      </c>
      <c r="D13" s="91">
        <v>814.494392192763</v>
      </c>
      <c r="E13" s="102">
        <f t="shared" si="1"/>
        <v>8.2564419492534</v>
      </c>
      <c r="F13" s="12">
        <f t="shared" si="2"/>
        <v>2825.717461120993</v>
      </c>
      <c r="G13" s="124" t="s">
        <v>157</v>
      </c>
    </row>
    <row r="14" spans="1:7" ht="12">
      <c r="A14" s="36" t="s">
        <v>48</v>
      </c>
      <c r="B14" s="18">
        <v>349.855793112514</v>
      </c>
      <c r="C14" s="102">
        <f t="shared" si="0"/>
        <v>2.5368024905156985</v>
      </c>
      <c r="D14" s="91">
        <v>901.559629973174</v>
      </c>
      <c r="E14" s="102">
        <f t="shared" si="1"/>
        <v>9.139012889486196</v>
      </c>
      <c r="F14" s="12">
        <f t="shared" si="2"/>
        <v>1251.415423085688</v>
      </c>
      <c r="G14" s="124" t="s">
        <v>157</v>
      </c>
    </row>
    <row r="15" spans="1:7" ht="12">
      <c r="A15" s="36" t="s">
        <v>54</v>
      </c>
      <c r="B15" s="18">
        <v>584.555806013482</v>
      </c>
      <c r="C15" s="102">
        <f t="shared" si="0"/>
        <v>4.238611032699148</v>
      </c>
      <c r="D15" s="91">
        <v>1397.37021377864</v>
      </c>
      <c r="E15" s="102">
        <f t="shared" si="1"/>
        <v>14.164991388852519</v>
      </c>
      <c r="F15" s="12">
        <f t="shared" si="2"/>
        <v>1981.926019792122</v>
      </c>
      <c r="G15" s="124" t="s">
        <v>157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35</v>
      </c>
      <c r="B17" s="20">
        <f>SUM(B8:B15)</f>
        <v>13791.21135447139</v>
      </c>
      <c r="C17" s="110">
        <f>IF(B$17=0,0,(B17/B$17)*100)</f>
        <v>100</v>
      </c>
      <c r="D17" s="106">
        <f>SUM(D8:D15)</f>
        <v>9864.956323788056</v>
      </c>
      <c r="E17" s="110">
        <f>IF(D$17=0,0,(D17/D$17)*100)</f>
        <v>100</v>
      </c>
      <c r="F17" s="13">
        <f>SUM(F8:F15)</f>
        <v>23656.167678259444</v>
      </c>
    </row>
    <row r="18" spans="2:6" ht="12">
      <c r="B18" s="3"/>
      <c r="C18" s="3"/>
      <c r="D18" s="3"/>
      <c r="E18" s="3"/>
      <c r="F18" s="3"/>
    </row>
    <row r="19" spans="1:6" ht="12">
      <c r="A19" s="2" t="s">
        <v>151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SheetLayoutView="91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DÉCEMBRE 2018</v>
      </c>
      <c r="B1" s="51" t="s">
        <v>62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61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38</v>
      </c>
      <c r="B8" s="18">
        <v>9923.52770227125</v>
      </c>
      <c r="C8" s="102">
        <f>IF(B$14=0,0,(B8/B$14)*100)</f>
        <v>62.61466408465277</v>
      </c>
      <c r="D8" s="91">
        <v>960.946595003912</v>
      </c>
      <c r="E8" s="102">
        <f>IF(D$14=0,0,(D8/D$14)*100)</f>
        <v>9.532868443433868</v>
      </c>
      <c r="F8" s="12">
        <f>SUM(B8:D8)</f>
        <v>10947.088961359816</v>
      </c>
      <c r="G8" s="124" t="s">
        <v>157</v>
      </c>
    </row>
    <row r="9" spans="1:7" ht="12">
      <c r="A9" s="36" t="s">
        <v>39</v>
      </c>
      <c r="B9" s="18">
        <v>691.362525610465</v>
      </c>
      <c r="C9" s="102">
        <f>IF(B$14=0,0,(B9/B$14)*100)</f>
        <v>4.362302761739511</v>
      </c>
      <c r="D9" s="91">
        <v>80.342201948725</v>
      </c>
      <c r="E9" s="102">
        <f>IF(D$14=0,0,(D9/D$14)*100)</f>
        <v>0.7970179046525201</v>
      </c>
      <c r="F9" s="12">
        <f>SUM(B9:D9)</f>
        <v>776.0670303209296</v>
      </c>
      <c r="G9" s="124" t="s">
        <v>157</v>
      </c>
    </row>
    <row r="10" spans="1:7" ht="12">
      <c r="A10" s="36" t="s">
        <v>60</v>
      </c>
      <c r="B10" s="18">
        <v>4439.41961243302</v>
      </c>
      <c r="C10" s="102">
        <f>IF(B$14=0,0,(B10/B$14)*100)</f>
        <v>28.01148705411402</v>
      </c>
      <c r="D10" s="91">
        <v>388.762645009984</v>
      </c>
      <c r="E10" s="102">
        <f>IF(D$14=0,0,(D10/D$14)*100)</f>
        <v>3.8566379961900723</v>
      </c>
      <c r="F10" s="12">
        <f>SUM(B10:D10)</f>
        <v>4856.193744497118</v>
      </c>
      <c r="G10" s="124" t="s">
        <v>157</v>
      </c>
    </row>
    <row r="11" spans="1:7" ht="12">
      <c r="A11" s="36" t="s">
        <v>40</v>
      </c>
      <c r="B11" s="18">
        <v>794.258298380377</v>
      </c>
      <c r="C11" s="102">
        <f>IF(B$14=0,0,(B11/B$14)*100)</f>
        <v>5.011546099493706</v>
      </c>
      <c r="D11" s="91">
        <v>8650.29951122609</v>
      </c>
      <c r="E11" s="102">
        <f>IF(D$14=0,0,(D11/D$14)*100)</f>
        <v>85.81347565572354</v>
      </c>
      <c r="F11" s="12">
        <f>SUM(B11:D11)</f>
        <v>9449.56935570596</v>
      </c>
      <c r="G11" s="124" t="s">
        <v>157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157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41</v>
      </c>
      <c r="B14" s="20">
        <f>SUM(B8:B12)</f>
        <v>15848.568138695111</v>
      </c>
      <c r="C14" s="110">
        <f>IF(B$14=0,0,(B14/B$14)*100)</f>
        <v>100</v>
      </c>
      <c r="D14" s="106">
        <f>SUM(D8:D12)</f>
        <v>10080.350953188712</v>
      </c>
      <c r="E14" s="110">
        <f>IF(D$14=0,0,(D14/D$14)*100)</f>
        <v>100</v>
      </c>
      <c r="F14" s="13">
        <f>SUM(F8:F12)</f>
        <v>26028.919091883825</v>
      </c>
    </row>
    <row r="15" spans="2:6" ht="12">
      <c r="B15" s="3"/>
      <c r="C15" s="3"/>
      <c r="D15" s="3"/>
      <c r="E15" s="3"/>
      <c r="F15" s="3"/>
    </row>
    <row r="16" spans="1:6" ht="12">
      <c r="A16" s="2" t="s">
        <v>152</v>
      </c>
      <c r="F16" s="1"/>
    </row>
    <row r="17" ht="12">
      <c r="A17" s="2" t="s">
        <v>154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DÉCEMBRE 2018</v>
      </c>
      <c r="B1" s="51" t="s">
        <v>153</v>
      </c>
      <c r="C1" s="51"/>
      <c r="D1" s="81"/>
      <c r="E1" s="8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71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69</v>
      </c>
      <c r="B8" s="18">
        <v>6692.85165577166</v>
      </c>
      <c r="C8" s="102">
        <f>IF(B$13=0,0,(B8/B$13)*100)</f>
        <v>48.529831671397744</v>
      </c>
      <c r="D8" s="91">
        <v>435.394171558351</v>
      </c>
      <c r="E8" s="102">
        <f>IF(D$13=0,0,(D8/D$13)*100)</f>
        <v>4.413543834030516</v>
      </c>
      <c r="F8" s="12">
        <f>B8+D8</f>
        <v>7128.245827330011</v>
      </c>
      <c r="G8" s="124" t="s">
        <v>157</v>
      </c>
    </row>
    <row r="9" spans="1:7" ht="12">
      <c r="A9" s="36" t="s">
        <v>70</v>
      </c>
      <c r="B9" s="18">
        <v>668.131270294011</v>
      </c>
      <c r="C9" s="102">
        <f>IF(B$13=0,0,(B9/B$13)*100)</f>
        <v>4.844616278593897</v>
      </c>
      <c r="D9" s="91">
        <v>180.659479822077</v>
      </c>
      <c r="E9" s="102">
        <f>IF(D$13=0,0,(D9/D$13)*100)</f>
        <v>1.8313256936215758</v>
      </c>
      <c r="F9" s="12">
        <f>B9+D9</f>
        <v>848.790750116088</v>
      </c>
      <c r="G9" s="124" t="s">
        <v>157</v>
      </c>
    </row>
    <row r="10" spans="1:7" ht="12">
      <c r="A10" s="36" t="s">
        <v>60</v>
      </c>
      <c r="B10" s="18">
        <v>5767.57862024445</v>
      </c>
      <c r="C10" s="102">
        <f>IF(B$13=0,0,(B10/B$13)*100)</f>
        <v>41.82068182411317</v>
      </c>
      <c r="D10" s="91">
        <v>678.624227337081</v>
      </c>
      <c r="E10" s="102">
        <f>IF(D$13=0,0,(D10/D$13)*100)</f>
        <v>6.87914071855207</v>
      </c>
      <c r="F10" s="12">
        <f>B10+D10</f>
        <v>6446.2028475815305</v>
      </c>
      <c r="G10" s="124" t="s">
        <v>157</v>
      </c>
    </row>
    <row r="11" spans="1:7" ht="12">
      <c r="A11" s="36" t="s">
        <v>30</v>
      </c>
      <c r="B11" s="18">
        <v>662.649808161274</v>
      </c>
      <c r="C11" s="102">
        <f>IF(B$13=0,0,(B11/B$13)*100)</f>
        <v>4.804870225895199</v>
      </c>
      <c r="D11" s="91">
        <v>8570.27844507054</v>
      </c>
      <c r="E11" s="102">
        <f>IF(D$13=0,0,(D11/D$13)*100)</f>
        <v>86.87598975379584</v>
      </c>
      <c r="F11" s="12">
        <f>B11+D11</f>
        <v>9232.928253231814</v>
      </c>
      <c r="G11" s="124" t="s">
        <v>157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35</v>
      </c>
      <c r="B13" s="20">
        <f>SUM(B8:B11)</f>
        <v>13791.211354471394</v>
      </c>
      <c r="C13" s="110">
        <f>IF(B$13=0,0,(B13/B$13)*100)</f>
        <v>100</v>
      </c>
      <c r="D13" s="106">
        <f>SUM(D8:D11)</f>
        <v>9864.95632378805</v>
      </c>
      <c r="E13" s="110">
        <f>IF(D$13=0,0,(D13/D$13)*100)</f>
        <v>100</v>
      </c>
      <c r="F13" s="13">
        <f>SUM(F8:F11)</f>
        <v>23656.167678259444</v>
      </c>
    </row>
    <row r="14" spans="2:6" ht="12">
      <c r="B14" s="3"/>
      <c r="C14" s="3"/>
      <c r="D14" s="3"/>
      <c r="E14" s="3"/>
      <c r="F14" s="3"/>
    </row>
    <row r="15" spans="1:6" ht="12">
      <c r="A15" s="2" t="s">
        <v>152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Méryle Guiseppi</cp:lastModifiedBy>
  <cp:lastPrinted>2001-07-18T03:05:16Z</cp:lastPrinted>
  <dcterms:created xsi:type="dcterms:W3CDTF">1999-06-22T23:28:10Z</dcterms:created>
  <dcterms:modified xsi:type="dcterms:W3CDTF">2019-03-26T22:13:07Z</dcterms:modified>
  <cp:category/>
  <cp:version/>
  <cp:contentType/>
  <cp:contentStatus/>
</cp:coreProperties>
</file>